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9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Metadata/LabelInfo.xml" ContentType="application/vnd.ms-office.classificationlabels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mpliance\SEC Reporting\Fiscal 2024\24Q1\24Q1 Earnings Release\"/>
    </mc:Choice>
  </mc:AlternateContent>
  <xr:revisionPtr revIDLastSave="0" documentId="13_ncr:1_{B5AB89C6-579E-4EDA-BF85-29AC12827D4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2024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'2024 Historical FS'!$A$1:$F$41,'2024 Historical FS'!$A$44:$F$86,'2024 Historical FS'!$A$88:$F$127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8" i="1"/>
  <c r="E25" i="1" l="1"/>
  <c r="E16" i="1"/>
  <c r="E37" i="1"/>
  <c r="E120" i="1"/>
  <c r="E115" i="1" l="1"/>
  <c r="E15" i="1" l="1"/>
  <c r="D17" i="1" l="1"/>
  <c r="E57" i="1" l="1"/>
  <c r="D93" i="1" l="1"/>
  <c r="E82" i="1"/>
  <c r="E71" i="1"/>
  <c r="E64" i="1"/>
  <c r="D23" i="1"/>
  <c r="E22" i="1"/>
  <c r="E21" i="1"/>
  <c r="E14" i="1"/>
  <c r="E6" i="1"/>
  <c r="D48" i="1" s="1"/>
  <c r="E5" i="1"/>
  <c r="E17" i="1" l="1"/>
  <c r="E84" i="1"/>
  <c r="E23" i="1"/>
  <c r="D10" i="1"/>
  <c r="D19" i="1" s="1"/>
  <c r="D27" i="1" s="1"/>
  <c r="E95" i="1" s="1"/>
  <c r="D12" i="1" l="1"/>
  <c r="E10" i="1"/>
  <c r="E12" i="1" s="1"/>
  <c r="E109" i="1"/>
  <c r="E124" i="1" l="1"/>
  <c r="E126" i="1" s="1"/>
  <c r="E19" i="1"/>
  <c r="E27" i="1" s="1"/>
  <c r="E39" i="1" s="1"/>
</calcChain>
</file>

<file path=xl/sharedStrings.xml><?xml version="1.0" encoding="utf-8"?>
<sst xmlns="http://schemas.openxmlformats.org/spreadsheetml/2006/main" count="100" uniqueCount="92">
  <si>
    <t>Calix, Inc.</t>
  </si>
  <si>
    <t>Historical Financial Statements</t>
  </si>
  <si>
    <t>($ in thousands)</t>
  </si>
  <si>
    <t>GAAP</t>
  </si>
  <si>
    <t>Non-GAAP</t>
  </si>
  <si>
    <t>Qtr Ending</t>
  </si>
  <si>
    <t>Gross profit</t>
  </si>
  <si>
    <t>Gross margin %</t>
  </si>
  <si>
    <t>Total operating expenses</t>
  </si>
  <si>
    <t>Non-GAAP bridge to GAAP</t>
  </si>
  <si>
    <t>Total non-GAAP expenses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</si>
  <si>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</si>
  <si>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</si>
  <si>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</si>
  <si>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</si>
  <si>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</si>
  <si>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</si>
  <si>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</si>
  <si>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</si>
  <si>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</si>
  <si>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</si>
  <si>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</si>
  <si>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</si>
  <si>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</si>
  <si>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</si>
  <si>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</si>
  <si>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</si>
  <si>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</si>
  <si>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</si>
  <si>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</si>
  <si>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</si>
  <si>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</si>
  <si>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</si>
  <si>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</si>
  <si>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</si>
  <si>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</si>
  <si>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</si>
  <si>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</si>
  <si>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</si>
  <si>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</si>
  <si>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</si>
  <si>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</si>
  <si>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</si>
  <si>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</si>
  <si>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</si>
  <si>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</si>
  <si>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</si>
  <si>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</si>
  <si>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</si>
  <si>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Right-of-use operating leases</t>
  </si>
  <si>
    <t>Operating leases</t>
  </si>
  <si>
    <t>Accumulated other comprehensive loss</t>
  </si>
  <si>
    <t>Net cash provided by operating activities</t>
  </si>
  <si>
    <t>Marketable securities</t>
  </si>
  <si>
    <t>Investing activities:</t>
  </si>
  <si>
    <t>Purchases of marketable securities</t>
  </si>
  <si>
    <t>Effect of exchange rate changes on cash and cash equivalents</t>
  </si>
  <si>
    <t>Cash and cash equivalents at end of period</t>
  </si>
  <si>
    <t>Maturities of marketable securities</t>
  </si>
  <si>
    <t>Cash and cash equivalents at beginning of period</t>
  </si>
  <si>
    <t>Proceeds from common stock issuances related to employee benefit plans</t>
  </si>
  <si>
    <t>Deferred tax assets</t>
  </si>
  <si>
    <t>Calix's non-GAAP measures are not in accordance with, or an alternative for, GAAP and may be different from non-GAAP measures used by other companies. In addition, the above non-GAAP Consolidated Statements of Income are not based on a comprehensive set of accounting rules or principles.</t>
  </si>
  <si>
    <t>Deferred income taxes</t>
  </si>
  <si>
    <t>Income tax effect of non-GAAP adjustments</t>
  </si>
  <si>
    <t>Interest income, net</t>
  </si>
  <si>
    <t>Net accretion of available-for-sale securities</t>
  </si>
  <si>
    <t>Revenue</t>
  </si>
  <si>
    <t>(1) Cost of revenue (stock-based compensation)</t>
  </si>
  <si>
    <t>(2) Sales and marketing (stock-based compensation)</t>
  </si>
  <si>
    <t>(3) Research and development (stock-based compensation)</t>
  </si>
  <si>
    <t>(5) Intangible asset amortization</t>
  </si>
  <si>
    <t>(4) General and administrative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</si>
  <si>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(2)</t>
    </r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</si>
  <si>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</si>
  <si>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General and administrative </t>
    </r>
    <r>
      <rPr>
        <vertAlign val="superscript"/>
        <sz val="10"/>
        <rFont val="Calibri"/>
        <family val="2"/>
      </rPr>
      <t>(4)</t>
    </r>
  </si>
  <si>
    <t>Repurchases of common stock</t>
  </si>
  <si>
    <t>Operating income (loss)</t>
  </si>
  <si>
    <t>GAAP and Non-GAAP Statements of Income 2024</t>
  </si>
  <si>
    <t>(6) Intangible asset amortization</t>
  </si>
  <si>
    <r>
      <t xml:space="preserve">Cost of revenue </t>
    </r>
    <r>
      <rPr>
        <vertAlign val="superscript"/>
        <sz val="10"/>
        <rFont val="Calibri"/>
        <family val="2"/>
      </rPr>
      <t>(1) (5)</t>
    </r>
  </si>
  <si>
    <r>
      <t xml:space="preserve">Income Taxes </t>
    </r>
    <r>
      <rPr>
        <vertAlign val="superscript"/>
        <sz val="10"/>
        <rFont val="Calibri"/>
        <family val="2"/>
      </rPr>
      <t>(6)</t>
    </r>
  </si>
  <si>
    <t>Net income</t>
  </si>
  <si>
    <t>Adjustments to reconcile net income to net cash provided by operating activities:</t>
  </si>
  <si>
    <t>Net cash provided by investing activities</t>
  </si>
  <si>
    <t>Net cash provided by financing activities</t>
  </si>
  <si>
    <t>Net increase in cash and cash equivalents</t>
  </si>
  <si>
    <t>Condensed Consolidated Statement of Cash Flows 2024</t>
  </si>
  <si>
    <t>Condensed Consolidated Balance Sheet 2024</t>
  </si>
  <si>
    <t>Other expense, net</t>
  </si>
  <si>
    <t>Total interest income and other expense, net</t>
  </si>
  <si>
    <t xml:space="preserve">GAAP net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</si>
</sst>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/>
    <xf numFmtId="0" fontId="5" fillId="0" borderId="0" xfId="1" applyFont="1"/>
    <xf numFmtId="0" fontId="6" fillId="0" borderId="0" xfId="1" applyFont="1"/>
    <xf numFmtId="0" fontId="8" fillId="0" borderId="0" xfId="1" quotePrefix="1" applyFont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5" xfId="1" applyFont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0" fontId="9" fillId="0" borderId="4" xfId="1" applyFont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Border="1"/>
    <xf numFmtId="165" fontId="5" fillId="0" borderId="9" xfId="1" applyNumberFormat="1" applyFont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43" fontId="5" fillId="0" borderId="0" xfId="6" applyFont="1" applyFill="1" applyBorder="1"/>
    <xf numFmtId="0" fontId="6" fillId="0" borderId="0" xfId="1" applyFont="1" applyAlignment="1">
      <alignment horizontal="left" vertical="top"/>
    </xf>
    <xf numFmtId="0" fontId="3" fillId="0" borderId="0" xfId="1" applyFont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Border="1"/>
    <xf numFmtId="165" fontId="3" fillId="0" borderId="15" xfId="4" applyNumberFormat="1" applyFont="1" applyFill="1" applyBorder="1" applyAlignment="1"/>
    <xf numFmtId="0" fontId="5" fillId="0" borderId="7" xfId="1" applyFont="1" applyBorder="1"/>
    <xf numFmtId="0" fontId="5" fillId="0" borderId="12" xfId="1" applyFont="1" applyBorder="1"/>
    <xf numFmtId="0" fontId="5" fillId="0" borderId="13" xfId="1" applyFont="1" applyBorder="1"/>
    <xf numFmtId="43" fontId="5" fillId="0" borderId="0" xfId="6" applyFont="1" applyFill="1"/>
    <xf numFmtId="42" fontId="5" fillId="0" borderId="5" xfId="1" applyNumberFormat="1" applyFont="1" applyBorder="1"/>
    <xf numFmtId="0" fontId="3" fillId="0" borderId="0" xfId="1" applyFont="1" applyAlignment="1">
      <alignment wrapText="1"/>
    </xf>
    <xf numFmtId="41" fontId="5" fillId="0" borderId="5" xfId="1" applyNumberFormat="1" applyFont="1" applyBorder="1"/>
    <xf numFmtId="0" fontId="3" fillId="0" borderId="0" xfId="1" applyFont="1" applyAlignment="1">
      <alignment horizontal="left" indent="2"/>
    </xf>
    <xf numFmtId="43" fontId="3" fillId="0" borderId="4" xfId="7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Font="1" applyFill="1" applyBorder="1" applyAlignment="1" applyProtection="1"/>
    <xf numFmtId="43" fontId="3" fillId="0" borderId="5" xfId="7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Border="1"/>
    <xf numFmtId="0" fontId="14" fillId="0" borderId="0" xfId="1" applyFont="1"/>
    <xf numFmtId="165" fontId="3" fillId="0" borderId="0" xfId="7" applyNumberFormat="1" applyFont="1" applyFill="1" applyBorder="1" applyAlignment="1"/>
    <xf numFmtId="42" fontId="13" fillId="0" borderId="0" xfId="2" applyNumberFormat="1" applyFont="1"/>
    <xf numFmtId="164" fontId="6" fillId="0" borderId="0" xfId="1" applyNumberFormat="1" applyFont="1"/>
    <xf numFmtId="164" fontId="3" fillId="0" borderId="4" xfId="3" applyNumberFormat="1" applyFont="1" applyFill="1" applyBorder="1"/>
    <xf numFmtId="14" fontId="9" fillId="0" borderId="6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16" fontId="9" fillId="0" borderId="16" xfId="1" applyNumberFormat="1" applyFont="1" applyBorder="1" applyAlignment="1">
      <alignment horizontal="center"/>
    </xf>
    <xf numFmtId="16" fontId="9" fillId="0" borderId="17" xfId="1" applyNumberFormat="1" applyFont="1" applyBorder="1" applyAlignment="1">
      <alignment horizontal="center"/>
    </xf>
    <xf numFmtId="14" fontId="9" fillId="0" borderId="2" xfId="1" applyNumberFormat="1" applyFont="1" applyBorder="1" applyAlignment="1">
      <alignment horizontal="center"/>
    </xf>
    <xf numFmtId="14" fontId="9" fillId="0" borderId="3" xfId="1" applyNumberFormat="1" applyFont="1" applyBorder="1" applyAlignment="1">
      <alignment horizontal="center"/>
    </xf>
    <xf numFmtId="14" fontId="7" fillId="0" borderId="1" xfId="1" quotePrefix="1" applyNumberFormat="1" applyFont="1" applyBorder="1" applyAlignment="1">
      <alignment horizontal="center"/>
    </xf>
    <xf numFmtId="0" fontId="12" fillId="0" borderId="0" xfId="1" applyFont="1" applyAlignment="1">
      <alignment horizontal="left" vertical="top" wrapText="1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x.local\storage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  <sheetName val="Capital leases"/>
      <sheetName val="Process Tools-Owned"/>
      <sheetName val="Lookups &amp; FX Rates"/>
      <sheetName val="Dropdowns"/>
      <sheetName val="tbl_lookup"/>
      <sheetName val="HR Lookups DO NOT DELETE"/>
      <sheetName val="Purchase Acctg"/>
      <sheetName val="Data Validation"/>
      <sheetName val="Input Summary"/>
      <sheetName val="Vlookup"/>
      <sheetName val="1601 Detail information"/>
      <sheetName val="Balance Sheet"/>
      <sheetName val="By Account"/>
      <sheetName val="Licencing FASTR download - May"/>
      <sheetName val="Eee by dept"/>
      <sheetName val="matrix-quant"/>
      <sheetName val="Company CF"/>
      <sheetName val="Ops"/>
      <sheetName val="Equity"/>
      <sheetName val="Ass"/>
      <sheetName val="Depn"/>
      <sheetName val="Debt"/>
      <sheetName val="OpsAss"/>
      <sheetName val="Cash"/>
      <sheetName val="Q_Accts"/>
      <sheetName val="Growth_Rates"/>
      <sheetName val="ScenSelect"/>
      <sheetName val="Data"/>
      <sheetName val="Monthly Trend"/>
      <sheetName val="10 YEAR CASH FLOW PROJECTIONS"/>
      <sheetName val="Amortize"/>
      <sheetName val="IRR1295A"/>
      <sheetName val="QTR-BS&amp;CF"/>
      <sheetName val="Beta"/>
      <sheetName val="Chart"/>
      <sheetName val="Chart 2"/>
      <sheetName val="Prices"/>
      <sheetName val="DeptSummary"/>
      <sheetName val="Headcount"/>
      <sheetName val="Football Field"/>
      <sheetName val="Primedia"/>
      <sheetName val="PA2"/>
      <sheetName val="Instruction"/>
      <sheetName val="PRISM IS"/>
      <sheetName val="InputSheet"/>
      <sheetName val="Sheet1"/>
      <sheetName val="Draw Template"/>
      <sheetName val="PayBalance"/>
      <sheetName val="Balances"/>
      <sheetName val="HR (ACT)"/>
      <sheetName val="Orbicus-"/>
      <sheetName val="ChangeReport"/>
      <sheetName val="HIERARCHY"/>
      <sheetName val="People"/>
      <sheetName val="Position"/>
      <sheetName val="Quotas"/>
      <sheetName val="Audit SetUp"/>
      <sheetName val="HR (Current)"/>
      <sheetName val="HR (JUL)"/>
      <sheetName val="SFDC Users"/>
      <sheetName val="Comp On Boarding List"/>
      <sheetName val="TS_+1"/>
      <sheetName val="Lookup"/>
      <sheetName val="Lookups"/>
      <sheetName val="Proration"/>
      <sheetName val="P"/>
      <sheetName val="Rec"/>
      <sheetName val="input"/>
      <sheetName val="3yr p&amp;l"/>
      <sheetName val="IRR Calculations"/>
      <sheetName val="Support Document"/>
      <sheetName val="Financials"/>
      <sheetName val="base"/>
      <sheetName val="Company_CF"/>
      <sheetName val="Monthly_Trend"/>
      <sheetName val="10_YEAR_CASH_FLOW_PROJECTIONS"/>
      <sheetName val="Support_Document"/>
      <sheetName val="XREF"/>
      <sheetName val="Lead"/>
      <sheetName val="A"/>
      <sheetName val="adaptiveHiddenSheetValidation"/>
      <sheetName val="Prof.Fees--"/>
      <sheetName val="Settings"/>
      <sheetName val="Projections"/>
      <sheetName val="Inputs-Tables"/>
      <sheetName val="Purchase Calc."/>
      <sheetName val="Break-Even"/>
      <sheetName val="95TAXPROV-HEC"/>
      <sheetName val="입찰내역 발주처 양식"/>
      <sheetName val="TargIS"/>
      <sheetName val="CR"/>
      <sheetName val="ValuationT"/>
      <sheetName val="SALES95"/>
      <sheetName val="Assum"/>
      <sheetName val="Metric Sensitivity"/>
      <sheetName val="Sensitivity"/>
      <sheetName val="Labels"/>
      <sheetName val="Operating"/>
      <sheetName val="5.PdRM 2"/>
      <sheetName val="시산표"/>
      <sheetName val="Q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>
            <v>0</v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>
            <v>0</v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>
            <v>0</v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>
            <v>0</v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>
            <v>0</v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>
            <v>0</v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>
            <v>0</v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  <sheetName val="Comp_ Transaction"/>
      <sheetName val="Rev Build"/>
      <sheetName val="MARCH"/>
      <sheetName val="평가&amp;선급.미지급"/>
      <sheetName val="C"/>
      <sheetName val="#REF"/>
      <sheetName val="대차총괄"/>
      <sheetName val="대차합동"/>
      <sheetName val="building"/>
      <sheetName val="주주명부&lt;끝&gt;"/>
      <sheetName val="2.2g Comps - Descriptions"/>
      <sheetName val="2.2c Comps - Graphs"/>
      <sheetName val="TB"/>
      <sheetName val="jan book"/>
      <sheetName val="CODE"/>
      <sheetName val="WW"/>
      <sheetName val="Fixed Assets"/>
      <sheetName val="Blue Circle"/>
      <sheetName val="Credit 98"/>
      <sheetName val="Credit 99"/>
      <sheetName val="FY00 OP3rdPrty"/>
      <sheetName val="Flash"/>
      <sheetName val="FY98 Input"/>
      <sheetName val="매출(본)"/>
      <sheetName val="Q199-Q200"/>
      <sheetName val="1996 Option Plan"/>
      <sheetName val="Database"/>
      <sheetName val="1995 Option Plan"/>
      <sheetName val="1997 Option Plan"/>
      <sheetName val="COMPS.xls"/>
      <sheetName val="Les Cèdres"/>
      <sheetName val="HSA"/>
      <sheetName val="Reporting Package"/>
      <sheetName val="Comp equip"/>
      <sheetName val="Arioso"/>
      <sheetName val="Camden"/>
      <sheetName val="Jef Steele"/>
      <sheetName val="Jef Central"/>
      <sheetName val="Met"/>
      <sheetName val="Pavilions"/>
      <sheetName val="Bernardo Pines Conversion"/>
      <sheetName val="Comp Map"/>
      <sheetName val="Current Asking"/>
      <sheetName val="Existing Condos"/>
      <sheetName val="1 Bed"/>
      <sheetName val="1 Bed Chart"/>
      <sheetName val="2 Bed "/>
      <sheetName val="2 Bed Chart"/>
      <sheetName val="3 Bed "/>
      <sheetName val="3 Bed Chart"/>
      <sheetName val="unit mix (2)"/>
      <sheetName val="Rent Comps"/>
      <sheetName val="Sale Comps"/>
      <sheetName val="Control Panel"/>
      <sheetName val="AKZ"/>
      <sheetName val="AWN"/>
      <sheetName val="BAS"/>
      <sheetName val="BAY"/>
      <sheetName val="CIBN"/>
      <sheetName val="DSM"/>
      <sheetName val="CLN"/>
      <sheetName val="HEN"/>
      <sheetName val="HOE"/>
      <sheetName val="ICI"/>
      <sheetName val="LPT"/>
      <sheetName val="RHA"/>
      <sheetName val="RPP"/>
      <sheetName val="SOL"/>
      <sheetName val="AW"/>
      <sheetName val="Modules"/>
      <sheetName val="Mkt Cap"/>
      <sheetName val="Noveon IS"/>
      <sheetName val="Master Input"/>
      <sheetName val="404 Testing - Cash Test Plan"/>
      <sheetName val="Option detail (2)"/>
      <sheetName val="Depts"/>
      <sheetName val="DS_Industry_Specif"/>
      <sheetName val="Comp__Transaction2"/>
      <sheetName val="Sheet1_(2)2"/>
      <sheetName val="Abl_to_Pay"/>
      <sheetName val="Transaction_matrix"/>
      <sheetName val="FINAL_OUTPUT"/>
      <sheetName val="Implied_Value"/>
      <sheetName val="Comp__Transaction3"/>
      <sheetName val="평가&amp;선급_미지급"/>
      <sheetName val="Summary_Tables"/>
      <sheetName val="Coverage_List"/>
      <sheetName val="Trading_Data"/>
      <sheetName val="Balance_Sheet"/>
      <sheetName val="Bal_Sheet_Ratios"/>
      <sheetName val="Vs_Consensus"/>
      <sheetName val="Comp__Transaction4"/>
      <sheetName val="Sheet1_(2)3"/>
      <sheetName val="Abl_to_Pay1"/>
      <sheetName val="Transaction_matrix1"/>
      <sheetName val="FINAL_OUTPUT1"/>
      <sheetName val="Implied_Value1"/>
      <sheetName val="Comp__Transaction5"/>
      <sheetName val="평가&amp;선급_미지급1"/>
      <sheetName val="Summary_Tables1"/>
      <sheetName val="Coverage_List1"/>
      <sheetName val="Trading_Data1"/>
      <sheetName val="Balance_Sheet1"/>
      <sheetName val="Bal_Sheet_Ratios1"/>
      <sheetName val="Vs_Consensus1"/>
      <sheetName val="Comp__Transaction6"/>
      <sheetName val="Sheet1_(2)4"/>
      <sheetName val="Abl_to_Pay2"/>
      <sheetName val="Transaction_matrix2"/>
      <sheetName val="FINAL_OUTPUT2"/>
      <sheetName val="Implied_Value2"/>
      <sheetName val="Comp__Transaction7"/>
      <sheetName val="평가&amp;선급_미지급2"/>
      <sheetName val="Summary_Tables2"/>
      <sheetName val="Coverage_List2"/>
      <sheetName val="Trading_Data2"/>
      <sheetName val="Balance_Sheet2"/>
      <sheetName val="Bal_Sheet_Ratios2"/>
      <sheetName val="Vs_Consensus2"/>
      <sheetName val="TransportationCompsLive"/>
      <sheetName val="Stock - Sch 5A-5C"/>
      <sheetName val="Variables"/>
      <sheetName val="Guidelines Charts"/>
      <sheetName val="Football Fie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>
        <row r="22">
          <cell r="D22">
            <v>125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  <sheetName val="CR"/>
      <sheetName val="List"/>
      <sheetName val="FIXED_VAR"/>
      <sheetName val="OPER_FIX_VAR"/>
      <sheetName val="Ref"/>
      <sheetName val="Formula"/>
      <sheetName val="Pivot (Control)"/>
      <sheetName val="D08"/>
      <sheetName val="Data Validation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>
            <v>0</v>
          </cell>
          <cell r="B262" t="e">
            <v>#N/A</v>
          </cell>
          <cell r="C262" t="e">
            <v>#N/A</v>
          </cell>
          <cell r="D262" t="e">
            <v>#N/A</v>
          </cell>
          <cell r="E262">
            <v>0</v>
          </cell>
          <cell r="F262" t="e">
            <v>#N/A</v>
          </cell>
          <cell r="G262" t="e">
            <v>#N/A</v>
          </cell>
          <cell r="H262" t="e">
            <v>#N/A</v>
          </cell>
          <cell r="I262">
            <v>0</v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>
            <v>0</v>
          </cell>
          <cell r="E529">
            <v>253</v>
          </cell>
          <cell r="F529" t="e">
            <v>#N/A</v>
          </cell>
          <cell r="G529">
            <v>0</v>
          </cell>
          <cell r="I529">
            <v>253</v>
          </cell>
          <cell r="J529" t="e">
            <v>#N/A</v>
          </cell>
          <cell r="K529">
            <v>0</v>
          </cell>
        </row>
        <row r="530">
          <cell r="A530">
            <v>254</v>
          </cell>
          <cell r="B530" t="e">
            <v>#N/A</v>
          </cell>
          <cell r="C530">
            <v>0</v>
          </cell>
          <cell r="E530">
            <v>254</v>
          </cell>
          <cell r="F530" t="e">
            <v>#N/A</v>
          </cell>
          <cell r="G530">
            <v>0</v>
          </cell>
          <cell r="I530">
            <v>254</v>
          </cell>
          <cell r="J530" t="e">
            <v>#N/A</v>
          </cell>
          <cell r="K530">
            <v>0</v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"/>
  <sheetViews>
    <sheetView showGridLines="0" tabSelected="1" zoomScale="120" zoomScaleNormal="120" zoomScaleSheetLayoutView="80" workbookViewId="0">
      <selection activeCell="Q26" sqref="Q26"/>
    </sheetView>
  </sheetViews>
  <sheetFormatPr defaultColWidth="9.140625" defaultRowHeight="15" x14ac:dyDescent="0.25"/>
  <cols>
    <col min="1" max="1" width="2.5703125" style="68" customWidth="1"/>
    <col min="2" max="2" width="70" style="68" customWidth="1"/>
    <col min="3" max="3" width="2" style="3" customWidth="1"/>
    <col min="4" max="4" width="11.5703125" style="5" customWidth="1"/>
    <col min="5" max="5" width="11.5703125" style="3" customWidth="1"/>
    <col min="6" max="6" width="1.85546875" style="5" customWidth="1"/>
    <col min="7" max="7" width="2.85546875" style="5" customWidth="1"/>
    <col min="8" max="8" width="14.28515625" customWidth="1"/>
    <col min="9" max="9" width="10.85546875" style="5" customWidth="1"/>
    <col min="10" max="16384" width="9.140625" style="5"/>
  </cols>
  <sheetData>
    <row r="1" spans="1:5" x14ac:dyDescent="0.25">
      <c r="A1" s="1" t="s">
        <v>0</v>
      </c>
      <c r="B1" s="2"/>
      <c r="D1" s="4"/>
    </row>
    <row r="2" spans="1:5" x14ac:dyDescent="0.25">
      <c r="A2" s="1" t="s">
        <v>1</v>
      </c>
      <c r="B2" s="2"/>
      <c r="D2" s="4"/>
    </row>
    <row r="3" spans="1:5" ht="15.75" thickBot="1" x14ac:dyDescent="0.3">
      <c r="A3" s="1" t="s">
        <v>78</v>
      </c>
      <c r="B3" s="2"/>
      <c r="D3" s="79"/>
      <c r="E3" s="79"/>
    </row>
    <row r="4" spans="1:5" x14ac:dyDescent="0.25">
      <c r="A4" s="6" t="s">
        <v>2</v>
      </c>
      <c r="B4" s="2"/>
      <c r="D4" s="7" t="s">
        <v>3</v>
      </c>
      <c r="E4" s="8" t="s">
        <v>4</v>
      </c>
    </row>
    <row r="5" spans="1:5" x14ac:dyDescent="0.25">
      <c r="A5" s="2"/>
      <c r="B5" s="2"/>
      <c r="D5" s="9" t="s">
        <v>5</v>
      </c>
      <c r="E5" s="10" t="str">
        <f>D5</f>
        <v>Qtr Ending</v>
      </c>
    </row>
    <row r="6" spans="1:5" x14ac:dyDescent="0.25">
      <c r="A6" s="2"/>
      <c r="B6" s="2"/>
      <c r="D6" s="11">
        <v>45381</v>
      </c>
      <c r="E6" s="12">
        <f>D6</f>
        <v>45381</v>
      </c>
    </row>
    <row r="7" spans="1:5" x14ac:dyDescent="0.25">
      <c r="A7" s="2"/>
      <c r="B7" s="2"/>
      <c r="D7" s="13"/>
      <c r="E7" s="14"/>
    </row>
    <row r="8" spans="1:5" x14ac:dyDescent="0.25">
      <c r="A8" s="2" t="s">
        <v>67</v>
      </c>
      <c r="B8" s="2"/>
      <c r="D8" s="72">
        <v>226310</v>
      </c>
      <c r="E8" s="15">
        <f>D8</f>
        <v>226310</v>
      </c>
    </row>
    <row r="9" spans="1:5" ht="15.75" x14ac:dyDescent="0.25">
      <c r="A9" s="2" t="s">
        <v>80</v>
      </c>
      <c r="B9" s="2"/>
      <c r="D9" s="24">
        <v>103733</v>
      </c>
      <c r="E9" s="25">
        <f>D9-E31-E35</f>
        <v>102141</v>
      </c>
    </row>
    <row r="10" spans="1:5" x14ac:dyDescent="0.25">
      <c r="A10" s="2" t="s">
        <v>6</v>
      </c>
      <c r="B10" s="2"/>
      <c r="D10" s="16">
        <f>+D8-D9</f>
        <v>122577</v>
      </c>
      <c r="E10" s="17">
        <f>+E8-E9</f>
        <v>124169</v>
      </c>
    </row>
    <row r="11" spans="1:5" x14ac:dyDescent="0.25">
      <c r="A11" s="2"/>
      <c r="B11" s="2"/>
      <c r="D11" s="19"/>
      <c r="E11" s="14"/>
    </row>
    <row r="12" spans="1:5" x14ac:dyDescent="0.25">
      <c r="A12" s="2" t="s">
        <v>7</v>
      </c>
      <c r="B12" s="2"/>
      <c r="D12" s="20">
        <f>+D10/D8</f>
        <v>0.54163315805753165</v>
      </c>
      <c r="E12" s="21">
        <f>+E10/E8</f>
        <v>0.54866775661702971</v>
      </c>
    </row>
    <row r="13" spans="1:5" x14ac:dyDescent="0.25">
      <c r="A13" s="2"/>
      <c r="B13" s="2"/>
      <c r="D13" s="13"/>
      <c r="E13" s="14"/>
    </row>
    <row r="14" spans="1:5" ht="15.75" x14ac:dyDescent="0.25">
      <c r="A14" s="2" t="s">
        <v>73</v>
      </c>
      <c r="B14" s="2"/>
      <c r="D14" s="16">
        <v>53897</v>
      </c>
      <c r="E14" s="22">
        <f>D14-E32</f>
        <v>49047</v>
      </c>
    </row>
    <row r="15" spans="1:5" ht="15.75" x14ac:dyDescent="0.25">
      <c r="A15" s="2" t="s">
        <v>74</v>
      </c>
      <c r="B15" s="2"/>
      <c r="D15" s="16">
        <v>44422</v>
      </c>
      <c r="E15" s="22">
        <f>D15-E33</f>
        <v>39907</v>
      </c>
    </row>
    <row r="16" spans="1:5" ht="15.75" x14ac:dyDescent="0.25">
      <c r="A16" s="2" t="s">
        <v>75</v>
      </c>
      <c r="B16" s="2"/>
      <c r="D16" s="16">
        <v>26290</v>
      </c>
      <c r="E16" s="22">
        <f>D16-E34</f>
        <v>19435</v>
      </c>
    </row>
    <row r="17" spans="1:7" x14ac:dyDescent="0.25">
      <c r="A17" s="2"/>
      <c r="B17" s="2" t="s">
        <v>8</v>
      </c>
      <c r="D17" s="18">
        <f>SUM(D14:D16)</f>
        <v>124609</v>
      </c>
      <c r="E17" s="23">
        <f>SUM(E14:E16)</f>
        <v>108389</v>
      </c>
    </row>
    <row r="18" spans="1:7" x14ac:dyDescent="0.25">
      <c r="A18" s="2"/>
      <c r="B18" s="2"/>
      <c r="D18" s="16"/>
      <c r="E18" s="14"/>
    </row>
    <row r="19" spans="1:7" x14ac:dyDescent="0.25">
      <c r="A19" s="2" t="s">
        <v>77</v>
      </c>
      <c r="B19" s="2"/>
      <c r="D19" s="16">
        <f>D10-D17</f>
        <v>-2032</v>
      </c>
      <c r="E19" s="17">
        <f>E10-E17</f>
        <v>15780</v>
      </c>
    </row>
    <row r="20" spans="1:7" x14ac:dyDescent="0.25">
      <c r="A20" s="2"/>
      <c r="B20" s="2"/>
      <c r="D20" s="16"/>
      <c r="E20" s="14"/>
    </row>
    <row r="21" spans="1:7" x14ac:dyDescent="0.25">
      <c r="A21" s="2" t="s">
        <v>65</v>
      </c>
      <c r="B21" s="2"/>
      <c r="D21" s="16">
        <v>2635</v>
      </c>
      <c r="E21" s="17">
        <f>D21</f>
        <v>2635</v>
      </c>
    </row>
    <row r="22" spans="1:7" x14ac:dyDescent="0.25">
      <c r="A22" s="2" t="s">
        <v>89</v>
      </c>
      <c r="B22" s="2"/>
      <c r="D22" s="24">
        <v>-135</v>
      </c>
      <c r="E22" s="25">
        <f t="shared" ref="E22" si="0">D22</f>
        <v>-135</v>
      </c>
    </row>
    <row r="23" spans="1:7" x14ac:dyDescent="0.25">
      <c r="A23" s="2"/>
      <c r="B23" s="2" t="s">
        <v>90</v>
      </c>
      <c r="D23" s="16">
        <f>SUM(D21:D22)</f>
        <v>2500</v>
      </c>
      <c r="E23" s="17">
        <f>SUM(E21:E22)</f>
        <v>2500</v>
      </c>
    </row>
    <row r="24" spans="1:7" x14ac:dyDescent="0.25">
      <c r="A24" s="2"/>
      <c r="B24" s="2"/>
      <c r="D24" s="16"/>
      <c r="E24" s="17"/>
    </row>
    <row r="25" spans="1:7" ht="15.75" x14ac:dyDescent="0.25">
      <c r="A25" s="2"/>
      <c r="B25" s="2" t="s">
        <v>81</v>
      </c>
      <c r="D25" s="16">
        <v>365</v>
      </c>
      <c r="E25" s="17">
        <f>D25-E36</f>
        <v>3839</v>
      </c>
    </row>
    <row r="26" spans="1:7" x14ac:dyDescent="0.25">
      <c r="A26" s="2"/>
      <c r="B26" s="2"/>
      <c r="D26" s="16"/>
      <c r="E26" s="17"/>
    </row>
    <row r="27" spans="1:7" ht="15.75" thickBot="1" x14ac:dyDescent="0.3">
      <c r="A27" s="2" t="s">
        <v>82</v>
      </c>
      <c r="B27" s="2"/>
      <c r="D27" s="26">
        <f>+D19+D23-D25</f>
        <v>103</v>
      </c>
      <c r="E27" s="27">
        <f>+E19+E23-E25</f>
        <v>14441</v>
      </c>
      <c r="G27" s="71"/>
    </row>
    <row r="28" spans="1:7" ht="15.75" thickTop="1" x14ac:dyDescent="0.25">
      <c r="A28" s="2"/>
      <c r="B28" s="2"/>
      <c r="D28" s="13"/>
      <c r="E28" s="14"/>
    </row>
    <row r="29" spans="1:7" x14ac:dyDescent="0.25">
      <c r="A29" s="28" t="s">
        <v>9</v>
      </c>
      <c r="B29" s="28"/>
      <c r="D29" s="13"/>
      <c r="E29" s="14"/>
    </row>
    <row r="30" spans="1:7" ht="14.25" customHeight="1" x14ac:dyDescent="0.25">
      <c r="A30" s="2"/>
      <c r="B30" s="2"/>
      <c r="D30" s="13"/>
      <c r="E30" s="14"/>
    </row>
    <row r="31" spans="1:7" x14ac:dyDescent="0.25">
      <c r="A31" s="2" t="s">
        <v>68</v>
      </c>
      <c r="B31" s="2"/>
      <c r="D31" s="29"/>
      <c r="E31" s="15">
        <v>636</v>
      </c>
    </row>
    <row r="32" spans="1:7" x14ac:dyDescent="0.25">
      <c r="A32" s="2" t="s">
        <v>69</v>
      </c>
      <c r="B32" s="2"/>
      <c r="D32" s="29"/>
      <c r="E32" s="30">
        <v>4850</v>
      </c>
    </row>
    <row r="33" spans="1:6" x14ac:dyDescent="0.25">
      <c r="A33" s="2" t="s">
        <v>70</v>
      </c>
      <c r="B33" s="2"/>
      <c r="D33" s="29"/>
      <c r="E33" s="30">
        <v>4515</v>
      </c>
    </row>
    <row r="34" spans="1:6" x14ac:dyDescent="0.25">
      <c r="A34" s="2" t="s">
        <v>72</v>
      </c>
      <c r="B34" s="2"/>
      <c r="D34" s="29"/>
      <c r="E34" s="30">
        <v>6855</v>
      </c>
    </row>
    <row r="35" spans="1:6" x14ac:dyDescent="0.25">
      <c r="A35" s="2" t="s">
        <v>71</v>
      </c>
      <c r="B35" s="2"/>
      <c r="D35" s="29"/>
      <c r="E35" s="30">
        <v>956</v>
      </c>
    </row>
    <row r="36" spans="1:6" x14ac:dyDescent="0.25">
      <c r="A36" s="2" t="s">
        <v>79</v>
      </c>
      <c r="B36" s="2" t="s">
        <v>64</v>
      </c>
      <c r="D36" s="29"/>
      <c r="E36" s="17">
        <v>-3474</v>
      </c>
    </row>
    <row r="37" spans="1:6" x14ac:dyDescent="0.25">
      <c r="A37" s="5"/>
      <c r="B37" s="2" t="s">
        <v>10</v>
      </c>
      <c r="D37" s="29"/>
      <c r="E37" s="31">
        <f>SUM(E31:E36)</f>
        <v>14338</v>
      </c>
    </row>
    <row r="38" spans="1:6" x14ac:dyDescent="0.25">
      <c r="A38" s="2"/>
      <c r="B38" s="2"/>
      <c r="D38" s="13"/>
      <c r="E38" s="17"/>
    </row>
    <row r="39" spans="1:6" ht="15.75" thickBot="1" x14ac:dyDescent="0.3">
      <c r="A39" s="2" t="s">
        <v>91</v>
      </c>
      <c r="B39" s="2"/>
      <c r="D39" s="32"/>
      <c r="E39" s="33">
        <f>E27-E37</f>
        <v>103</v>
      </c>
    </row>
    <row r="40" spans="1:6" x14ac:dyDescent="0.25">
      <c r="A40" s="2"/>
      <c r="B40" s="2"/>
      <c r="D40" s="4"/>
      <c r="E40" s="34"/>
    </row>
    <row r="41" spans="1:6" s="35" customFormat="1" ht="36.75" customHeight="1" x14ac:dyDescent="0.25">
      <c r="A41" s="80" t="s">
        <v>62</v>
      </c>
      <c r="B41" s="80"/>
      <c r="C41" s="80"/>
      <c r="D41" s="80"/>
      <c r="E41" s="80"/>
      <c r="F41" s="80"/>
    </row>
    <row r="42" spans="1:6" x14ac:dyDescent="0.25">
      <c r="A42" s="2"/>
      <c r="B42" s="2"/>
      <c r="D42" s="4"/>
      <c r="E42" s="4"/>
    </row>
    <row r="43" spans="1:6" x14ac:dyDescent="0.25">
      <c r="A43" s="2"/>
      <c r="B43" s="2"/>
      <c r="D43" s="4"/>
      <c r="E43" s="4"/>
    </row>
    <row r="44" spans="1:6" x14ac:dyDescent="0.25">
      <c r="A44" s="1" t="s">
        <v>0</v>
      </c>
      <c r="B44" s="2"/>
      <c r="D44" s="4"/>
      <c r="E44" s="4"/>
    </row>
    <row r="45" spans="1:6" x14ac:dyDescent="0.25">
      <c r="A45" s="1" t="s">
        <v>1</v>
      </c>
      <c r="B45" s="2"/>
      <c r="D45" s="4"/>
      <c r="E45" s="4"/>
    </row>
    <row r="46" spans="1:6" x14ac:dyDescent="0.25">
      <c r="A46" s="1" t="s">
        <v>88</v>
      </c>
      <c r="B46" s="2"/>
      <c r="D46" s="4"/>
      <c r="E46" s="4"/>
    </row>
    <row r="47" spans="1:6" ht="15.75" thickBot="1" x14ac:dyDescent="0.3">
      <c r="A47" s="6" t="s">
        <v>2</v>
      </c>
      <c r="B47" s="2"/>
      <c r="D47" s="4"/>
      <c r="E47" s="4"/>
    </row>
    <row r="48" spans="1:6" x14ac:dyDescent="0.25">
      <c r="A48" s="2"/>
      <c r="B48" s="2"/>
      <c r="D48" s="77">
        <f>E6</f>
        <v>45381</v>
      </c>
      <c r="E48" s="78"/>
    </row>
    <row r="49" spans="1:5" x14ac:dyDescent="0.25">
      <c r="A49" s="2"/>
      <c r="B49" s="2"/>
      <c r="D49" s="13"/>
      <c r="E49" s="14"/>
    </row>
    <row r="50" spans="1:5" x14ac:dyDescent="0.25">
      <c r="A50" s="1" t="s">
        <v>11</v>
      </c>
      <c r="B50" s="2"/>
      <c r="D50" s="13"/>
      <c r="E50" s="14"/>
    </row>
    <row r="51" spans="1:5" x14ac:dyDescent="0.25">
      <c r="A51" s="2" t="s">
        <v>12</v>
      </c>
      <c r="B51" s="2"/>
      <c r="D51" s="13"/>
      <c r="E51" s="14"/>
    </row>
    <row r="52" spans="1:5" x14ac:dyDescent="0.25">
      <c r="A52" s="36" t="s">
        <v>13</v>
      </c>
      <c r="B52" s="2"/>
      <c r="D52" s="37"/>
      <c r="E52" s="38">
        <v>88418</v>
      </c>
    </row>
    <row r="53" spans="1:5" x14ac:dyDescent="0.25">
      <c r="A53" s="36" t="s">
        <v>53</v>
      </c>
      <c r="B53" s="2"/>
      <c r="D53" s="37"/>
      <c r="E53" s="39">
        <v>151064</v>
      </c>
    </row>
    <row r="54" spans="1:5" s="40" customFormat="1" ht="15" customHeight="1" x14ac:dyDescent="0.2">
      <c r="A54" s="36" t="s">
        <v>14</v>
      </c>
      <c r="B54" s="2"/>
      <c r="C54" s="3"/>
      <c r="D54" s="41"/>
      <c r="E54" s="39">
        <v>100307</v>
      </c>
    </row>
    <row r="55" spans="1:5" s="40" customFormat="1" ht="15" customHeight="1" x14ac:dyDescent="0.2">
      <c r="A55" s="36" t="s">
        <v>15</v>
      </c>
      <c r="B55" s="2"/>
      <c r="C55" s="3"/>
      <c r="D55" s="41"/>
      <c r="E55" s="39">
        <v>119782</v>
      </c>
    </row>
    <row r="56" spans="1:5" s="40" customFormat="1" ht="15" customHeight="1" x14ac:dyDescent="0.2">
      <c r="A56" s="36" t="s">
        <v>16</v>
      </c>
      <c r="B56" s="2"/>
      <c r="C56" s="3"/>
      <c r="D56" s="41"/>
      <c r="E56" s="25">
        <v>119214</v>
      </c>
    </row>
    <row r="57" spans="1:5" s="40" customFormat="1" ht="15" customHeight="1" x14ac:dyDescent="0.2">
      <c r="A57" s="2" t="s">
        <v>17</v>
      </c>
      <c r="B57" s="2"/>
      <c r="C57" s="3"/>
      <c r="D57" s="41"/>
      <c r="E57" s="22">
        <f>SUM(E52:E56)</f>
        <v>578785</v>
      </c>
    </row>
    <row r="58" spans="1:5" s="40" customFormat="1" ht="15" customHeight="1" x14ac:dyDescent="0.2">
      <c r="A58" s="2"/>
      <c r="B58" s="2"/>
      <c r="C58" s="3"/>
      <c r="D58" s="41"/>
      <c r="E58" s="14"/>
    </row>
    <row r="59" spans="1:5" s="40" customFormat="1" ht="15" customHeight="1" x14ac:dyDescent="0.2">
      <c r="A59" s="36" t="s">
        <v>18</v>
      </c>
      <c r="B59" s="2"/>
      <c r="C59" s="3"/>
      <c r="D59" s="41"/>
      <c r="E59" s="17">
        <v>28876</v>
      </c>
    </row>
    <row r="60" spans="1:5" s="40" customFormat="1" ht="15" customHeight="1" x14ac:dyDescent="0.2">
      <c r="A60" s="36" t="s">
        <v>49</v>
      </c>
      <c r="B60" s="2"/>
      <c r="C60" s="3"/>
      <c r="D60" s="41"/>
      <c r="E60" s="17">
        <v>9065</v>
      </c>
    </row>
    <row r="61" spans="1:5" s="40" customFormat="1" ht="15" customHeight="1" x14ac:dyDescent="0.2">
      <c r="A61" s="36" t="s">
        <v>61</v>
      </c>
      <c r="B61" s="2"/>
      <c r="C61" s="3"/>
      <c r="D61" s="41"/>
      <c r="E61" s="17">
        <v>170213</v>
      </c>
    </row>
    <row r="62" spans="1:5" s="40" customFormat="1" ht="15" customHeight="1" x14ac:dyDescent="0.2">
      <c r="A62" s="36" t="s">
        <v>19</v>
      </c>
      <c r="B62" s="2"/>
      <c r="C62" s="3"/>
      <c r="D62" s="41"/>
      <c r="E62" s="17">
        <v>116175</v>
      </c>
    </row>
    <row r="63" spans="1:5" s="40" customFormat="1" ht="15" customHeight="1" x14ac:dyDescent="0.2">
      <c r="A63" s="36" t="s">
        <v>20</v>
      </c>
      <c r="B63" s="2"/>
      <c r="C63" s="3"/>
      <c r="D63" s="41"/>
      <c r="E63" s="25">
        <v>19674</v>
      </c>
    </row>
    <row r="64" spans="1:5" s="40" customFormat="1" ht="15.75" customHeight="1" thickBot="1" x14ac:dyDescent="0.25">
      <c r="A64" s="2" t="s">
        <v>21</v>
      </c>
      <c r="B64" s="2"/>
      <c r="C64" s="3"/>
      <c r="D64" s="37"/>
      <c r="E64" s="42">
        <f>SUM(E57:E63)</f>
        <v>922788</v>
      </c>
    </row>
    <row r="65" spans="1:5" s="40" customFormat="1" ht="15.75" customHeight="1" thickTop="1" x14ac:dyDescent="0.2">
      <c r="A65" s="2"/>
      <c r="B65" s="2"/>
      <c r="C65" s="3"/>
      <c r="D65" s="43"/>
      <c r="E65" s="14"/>
    </row>
    <row r="66" spans="1:5" s="40" customFormat="1" ht="15" customHeight="1" x14ac:dyDescent="0.2">
      <c r="A66" s="1" t="s">
        <v>22</v>
      </c>
      <c r="B66" s="2"/>
      <c r="C66" s="3"/>
      <c r="D66" s="43"/>
      <c r="E66" s="14"/>
    </row>
    <row r="67" spans="1:5" s="40" customFormat="1" ht="15" customHeight="1" x14ac:dyDescent="0.2">
      <c r="A67" s="2" t="s">
        <v>23</v>
      </c>
      <c r="B67" s="2"/>
      <c r="C67" s="3"/>
      <c r="D67" s="43"/>
      <c r="E67" s="14"/>
    </row>
    <row r="68" spans="1:5" s="40" customFormat="1" ht="15" customHeight="1" x14ac:dyDescent="0.2">
      <c r="A68" s="36" t="s">
        <v>24</v>
      </c>
      <c r="B68" s="2"/>
      <c r="C68" s="3"/>
      <c r="D68" s="37"/>
      <c r="E68" s="38">
        <v>19026</v>
      </c>
    </row>
    <row r="69" spans="1:5" s="40" customFormat="1" ht="15" customHeight="1" x14ac:dyDescent="0.2">
      <c r="A69" s="36" t="s">
        <v>25</v>
      </c>
      <c r="B69" s="2"/>
      <c r="C69" s="3"/>
      <c r="D69" s="41"/>
      <c r="E69" s="17">
        <v>87605</v>
      </c>
    </row>
    <row r="70" spans="1:5" s="40" customFormat="1" ht="15" customHeight="1" x14ac:dyDescent="0.2">
      <c r="A70" s="36" t="s">
        <v>26</v>
      </c>
      <c r="B70" s="2"/>
      <c r="C70" s="3"/>
      <c r="D70" s="41"/>
      <c r="E70" s="25">
        <v>39448</v>
      </c>
    </row>
    <row r="71" spans="1:5" s="40" customFormat="1" ht="15" customHeight="1" x14ac:dyDescent="0.2">
      <c r="A71" s="2" t="s">
        <v>27</v>
      </c>
      <c r="B71" s="2"/>
      <c r="C71" s="3"/>
      <c r="D71" s="41"/>
      <c r="E71" s="44">
        <f>SUM(E68:E70)</f>
        <v>146079</v>
      </c>
    </row>
    <row r="72" spans="1:5" s="40" customFormat="1" ht="15" customHeight="1" x14ac:dyDescent="0.2">
      <c r="A72" s="2"/>
      <c r="B72" s="2"/>
      <c r="C72" s="3"/>
      <c r="D72" s="41"/>
      <c r="E72" s="14"/>
    </row>
    <row r="73" spans="1:5" s="40" customFormat="1" ht="15" customHeight="1" x14ac:dyDescent="0.2">
      <c r="A73" s="2" t="s">
        <v>28</v>
      </c>
      <c r="B73" s="2"/>
      <c r="C73" s="3"/>
      <c r="D73" s="41"/>
      <c r="E73" s="17">
        <v>24434</v>
      </c>
    </row>
    <row r="74" spans="1:5" s="40" customFormat="1" ht="15" customHeight="1" x14ac:dyDescent="0.2">
      <c r="A74" s="2" t="s">
        <v>50</v>
      </c>
      <c r="B74" s="2"/>
      <c r="C74" s="3"/>
      <c r="D74" s="41"/>
      <c r="E74" s="17">
        <v>6925</v>
      </c>
    </row>
    <row r="75" spans="1:5" s="40" customFormat="1" ht="15" customHeight="1" x14ac:dyDescent="0.2">
      <c r="A75" s="2" t="s">
        <v>29</v>
      </c>
      <c r="B75" s="2"/>
      <c r="C75" s="3"/>
      <c r="D75" s="41"/>
      <c r="E75" s="17">
        <v>2657</v>
      </c>
    </row>
    <row r="76" spans="1:5" s="40" customFormat="1" ht="15" customHeight="1" x14ac:dyDescent="0.2">
      <c r="A76" s="2"/>
      <c r="B76" s="2"/>
      <c r="C76" s="3"/>
      <c r="D76" s="45"/>
      <c r="E76" s="14"/>
    </row>
    <row r="77" spans="1:5" s="40" customFormat="1" ht="15" customHeight="1" x14ac:dyDescent="0.2">
      <c r="A77" s="2" t="s">
        <v>30</v>
      </c>
      <c r="B77" s="2"/>
      <c r="C77" s="3"/>
      <c r="D77" s="41"/>
      <c r="E77" s="14"/>
    </row>
    <row r="78" spans="1:5" s="40" customFormat="1" ht="15" customHeight="1" x14ac:dyDescent="0.2">
      <c r="A78" s="36" t="s">
        <v>31</v>
      </c>
      <c r="B78" s="2"/>
      <c r="C78" s="3"/>
      <c r="D78" s="45"/>
      <c r="E78" s="17">
        <v>1638</v>
      </c>
    </row>
    <row r="79" spans="1:5" s="40" customFormat="1" ht="15" customHeight="1" x14ac:dyDescent="0.2">
      <c r="A79" s="36" t="s">
        <v>32</v>
      </c>
      <c r="B79" s="2"/>
      <c r="C79" s="3"/>
      <c r="D79" s="41"/>
      <c r="E79" s="17">
        <v>1102314</v>
      </c>
    </row>
    <row r="80" spans="1:5" s="40" customFormat="1" ht="15" customHeight="1" x14ac:dyDescent="0.2">
      <c r="A80" s="36" t="s">
        <v>51</v>
      </c>
      <c r="B80" s="2"/>
      <c r="C80" s="3"/>
      <c r="D80" s="41"/>
      <c r="E80" s="17">
        <v>-983</v>
      </c>
    </row>
    <row r="81" spans="1:9" s="40" customFormat="1" ht="15" customHeight="1" x14ac:dyDescent="0.2">
      <c r="A81" s="36" t="s">
        <v>33</v>
      </c>
      <c r="B81" s="2"/>
      <c r="C81" s="3"/>
      <c r="D81" s="41"/>
      <c r="E81" s="17">
        <v>-360276</v>
      </c>
    </row>
    <row r="82" spans="1:9" s="40" customFormat="1" ht="15" customHeight="1" x14ac:dyDescent="0.2">
      <c r="A82" s="2" t="s">
        <v>34</v>
      </c>
      <c r="B82" s="2"/>
      <c r="C82" s="3"/>
      <c r="D82" s="41"/>
      <c r="E82" s="46">
        <f>SUM(E78:E81)</f>
        <v>742693</v>
      </c>
    </row>
    <row r="83" spans="1:9" s="40" customFormat="1" ht="15" customHeight="1" x14ac:dyDescent="0.2">
      <c r="A83" s="2"/>
      <c r="B83" s="2"/>
      <c r="C83" s="3"/>
      <c r="D83" s="41"/>
      <c r="E83" s="47"/>
    </row>
    <row r="84" spans="1:9" s="40" customFormat="1" ht="15.75" customHeight="1" thickBot="1" x14ac:dyDescent="0.25">
      <c r="A84" s="2" t="s">
        <v>35</v>
      </c>
      <c r="B84" s="2"/>
      <c r="C84" s="3"/>
      <c r="D84" s="37"/>
      <c r="E84" s="42">
        <f>+E71+E73+E75+E82+E74</f>
        <v>922788</v>
      </c>
    </row>
    <row r="85" spans="1:9" s="40" customFormat="1" ht="16.5" customHeight="1" thickTop="1" thickBot="1" x14ac:dyDescent="0.25">
      <c r="A85" s="2"/>
      <c r="B85" s="2"/>
      <c r="C85" s="3"/>
      <c r="D85" s="48"/>
      <c r="E85" s="49"/>
    </row>
    <row r="86" spans="1:9" s="40" customFormat="1" ht="12.75" x14ac:dyDescent="0.2">
      <c r="A86" s="6"/>
      <c r="B86" s="2"/>
      <c r="C86" s="3"/>
      <c r="D86" s="4"/>
      <c r="E86" s="50"/>
    </row>
    <row r="87" spans="1:9" s="40" customFormat="1" ht="12.75" x14ac:dyDescent="0.2">
      <c r="A87" s="6"/>
      <c r="B87" s="2"/>
      <c r="C87" s="3"/>
      <c r="D87" s="4"/>
      <c r="E87" s="4"/>
    </row>
    <row r="88" spans="1:9" s="40" customFormat="1" ht="12.75" x14ac:dyDescent="0.2">
      <c r="A88" s="1" t="s">
        <v>0</v>
      </c>
      <c r="B88" s="2"/>
      <c r="C88" s="3"/>
      <c r="D88" s="4"/>
      <c r="E88" s="4"/>
    </row>
    <row r="89" spans="1:9" s="40" customFormat="1" ht="12.75" x14ac:dyDescent="0.2">
      <c r="A89" s="1" t="s">
        <v>1</v>
      </c>
      <c r="B89" s="2"/>
      <c r="C89" s="3"/>
      <c r="D89" s="4"/>
      <c r="E89" s="4"/>
    </row>
    <row r="90" spans="1:9" s="40" customFormat="1" ht="12.75" x14ac:dyDescent="0.2">
      <c r="A90" s="1" t="s">
        <v>87</v>
      </c>
      <c r="B90" s="2"/>
      <c r="C90" s="3"/>
      <c r="D90" s="4"/>
      <c r="E90" s="4"/>
    </row>
    <row r="91" spans="1:9" s="40" customFormat="1" ht="13.5" thickBot="1" x14ac:dyDescent="0.25">
      <c r="A91" s="6" t="s">
        <v>2</v>
      </c>
      <c r="B91" s="2"/>
      <c r="C91" s="3"/>
      <c r="D91" s="4"/>
      <c r="E91" s="4"/>
    </row>
    <row r="92" spans="1:9" s="40" customFormat="1" ht="15" customHeight="1" x14ac:dyDescent="0.2">
      <c r="A92" s="2"/>
      <c r="B92" s="2"/>
      <c r="C92" s="3"/>
      <c r="D92" s="75" t="s">
        <v>5</v>
      </c>
      <c r="E92" s="76"/>
    </row>
    <row r="93" spans="1:9" s="40" customFormat="1" ht="12.75" x14ac:dyDescent="0.2">
      <c r="A93" s="2"/>
      <c r="B93" s="2"/>
      <c r="C93" s="3"/>
      <c r="D93" s="73">
        <f>D6</f>
        <v>45381</v>
      </c>
      <c r="E93" s="74"/>
    </row>
    <row r="94" spans="1:9" s="40" customFormat="1" ht="12.75" x14ac:dyDescent="0.2">
      <c r="A94" s="1" t="s">
        <v>36</v>
      </c>
      <c r="B94" s="2"/>
      <c r="C94" s="3"/>
      <c r="D94" s="13"/>
      <c r="E94" s="14"/>
    </row>
    <row r="95" spans="1:9" s="40" customFormat="1" ht="12.75" x14ac:dyDescent="0.2">
      <c r="A95" s="1"/>
      <c r="B95" s="2" t="s">
        <v>82</v>
      </c>
      <c r="C95" s="3"/>
      <c r="D95" s="13"/>
      <c r="E95" s="51">
        <f>D27</f>
        <v>103</v>
      </c>
      <c r="H95" s="70"/>
      <c r="I95" s="70"/>
    </row>
    <row r="96" spans="1:9" s="40" customFormat="1" ht="12.75" x14ac:dyDescent="0.2">
      <c r="A96" s="1"/>
      <c r="B96" s="52" t="s">
        <v>83</v>
      </c>
      <c r="C96" s="3"/>
      <c r="D96" s="13"/>
      <c r="E96" s="14"/>
      <c r="I96" s="70"/>
    </row>
    <row r="97" spans="1:9" s="40" customFormat="1" ht="12.75" x14ac:dyDescent="0.2">
      <c r="A97" s="1"/>
      <c r="B97" s="36" t="s">
        <v>37</v>
      </c>
      <c r="C97" s="3"/>
      <c r="D97" s="13"/>
      <c r="E97" s="53">
        <v>16856</v>
      </c>
      <c r="G97" s="70"/>
      <c r="H97" s="70"/>
      <c r="I97" s="70"/>
    </row>
    <row r="98" spans="1:9" s="40" customFormat="1" ht="12.75" x14ac:dyDescent="0.2">
      <c r="A98" s="1"/>
      <c r="B98" s="36" t="s">
        <v>38</v>
      </c>
      <c r="C98" s="3"/>
      <c r="D98" s="13"/>
      <c r="E98" s="17">
        <v>4867</v>
      </c>
      <c r="G98" s="70"/>
      <c r="H98" s="70"/>
      <c r="I98" s="70"/>
    </row>
    <row r="99" spans="1:9" s="40" customFormat="1" ht="12.75" x14ac:dyDescent="0.2">
      <c r="A99" s="1"/>
      <c r="B99" s="36" t="s">
        <v>63</v>
      </c>
      <c r="C99" s="3"/>
      <c r="D99" s="13"/>
      <c r="E99" s="17">
        <v>-2448</v>
      </c>
      <c r="G99" s="70"/>
      <c r="H99" s="70"/>
      <c r="I99" s="70"/>
    </row>
    <row r="100" spans="1:9" s="40" customFormat="1" ht="12.75" x14ac:dyDescent="0.2">
      <c r="A100" s="1"/>
      <c r="B100" s="36" t="s">
        <v>66</v>
      </c>
      <c r="C100" s="3"/>
      <c r="D100" s="13"/>
      <c r="E100" s="17">
        <v>-1406</v>
      </c>
      <c r="G100" s="70"/>
      <c r="H100" s="70"/>
      <c r="I100" s="70"/>
    </row>
    <row r="101" spans="1:9" s="40" customFormat="1" ht="12.75" x14ac:dyDescent="0.2">
      <c r="A101" s="1"/>
      <c r="B101" s="36" t="s">
        <v>39</v>
      </c>
      <c r="C101" s="3"/>
      <c r="D101" s="13"/>
      <c r="E101" s="53"/>
      <c r="G101" s="70"/>
      <c r="H101" s="70"/>
      <c r="I101" s="70"/>
    </row>
    <row r="102" spans="1:9" s="40" customFormat="1" ht="12.75" x14ac:dyDescent="0.2">
      <c r="A102" s="1"/>
      <c r="B102" s="54" t="s">
        <v>40</v>
      </c>
      <c r="C102" s="3"/>
      <c r="D102" s="13"/>
      <c r="E102" s="53">
        <v>25719</v>
      </c>
      <c r="G102" s="70"/>
      <c r="H102" s="70"/>
      <c r="I102" s="70"/>
    </row>
    <row r="103" spans="1:9" s="40" customFormat="1" ht="12.75" x14ac:dyDescent="0.2">
      <c r="A103" s="1"/>
      <c r="B103" s="54" t="s">
        <v>41</v>
      </c>
      <c r="C103" s="3"/>
      <c r="D103" s="13"/>
      <c r="E103" s="53">
        <v>13203</v>
      </c>
      <c r="G103" s="70"/>
      <c r="H103" s="70"/>
      <c r="I103" s="70"/>
    </row>
    <row r="104" spans="1:9" s="40" customFormat="1" ht="12.75" x14ac:dyDescent="0.2">
      <c r="A104" s="1"/>
      <c r="B104" s="54" t="s">
        <v>42</v>
      </c>
      <c r="C104" s="3"/>
      <c r="D104" s="13"/>
      <c r="E104" s="53">
        <v>272</v>
      </c>
      <c r="G104" s="70"/>
      <c r="H104" s="70"/>
      <c r="I104" s="70"/>
    </row>
    <row r="105" spans="1:9" s="40" customFormat="1" ht="12.75" x14ac:dyDescent="0.2">
      <c r="A105" s="1"/>
      <c r="B105" s="54" t="s">
        <v>43</v>
      </c>
      <c r="C105" s="3"/>
      <c r="D105" s="13"/>
      <c r="E105" s="53">
        <v>-15973</v>
      </c>
      <c r="G105" s="70"/>
      <c r="H105" s="70"/>
      <c r="I105" s="70"/>
    </row>
    <row r="106" spans="1:9" s="40" customFormat="1" ht="12.75" x14ac:dyDescent="0.2">
      <c r="A106" s="1"/>
      <c r="B106" s="54" t="s">
        <v>44</v>
      </c>
      <c r="C106" s="3"/>
      <c r="D106" s="13"/>
      <c r="E106" s="53">
        <v>-28056</v>
      </c>
      <c r="G106" s="70"/>
      <c r="H106" s="70"/>
      <c r="I106" s="70"/>
    </row>
    <row r="107" spans="1:9" s="40" customFormat="1" ht="12.75" x14ac:dyDescent="0.2">
      <c r="A107" s="1"/>
      <c r="B107" s="54" t="s">
        <v>45</v>
      </c>
      <c r="C107" s="3"/>
      <c r="D107" s="13"/>
      <c r="E107" s="53">
        <v>2348</v>
      </c>
      <c r="G107" s="70"/>
      <c r="H107" s="70"/>
      <c r="I107" s="70"/>
    </row>
    <row r="108" spans="1:9" s="40" customFormat="1" ht="12.75" x14ac:dyDescent="0.2">
      <c r="A108" s="1"/>
      <c r="B108" s="54" t="s">
        <v>46</v>
      </c>
      <c r="C108" s="3"/>
      <c r="D108" s="13"/>
      <c r="E108" s="53">
        <v>-794</v>
      </c>
      <c r="G108" s="70"/>
      <c r="H108" s="70"/>
      <c r="I108" s="70"/>
    </row>
    <row r="109" spans="1:9" s="40" customFormat="1" ht="12.75" x14ac:dyDescent="0.2">
      <c r="A109" s="2" t="s">
        <v>52</v>
      </c>
      <c r="B109" s="2"/>
      <c r="C109" s="3"/>
      <c r="D109" s="55"/>
      <c r="E109" s="56">
        <f>SUM(E95:E108)</f>
        <v>14691</v>
      </c>
      <c r="G109" s="70"/>
      <c r="H109" s="70"/>
      <c r="I109" s="70"/>
    </row>
    <row r="110" spans="1:9" s="40" customFormat="1" ht="12.75" x14ac:dyDescent="0.2">
      <c r="A110" s="2"/>
      <c r="B110" s="2"/>
      <c r="C110" s="3"/>
      <c r="D110" s="57"/>
      <c r="E110" s="58"/>
      <c r="G110" s="70"/>
      <c r="H110" s="70"/>
      <c r="I110" s="70"/>
    </row>
    <row r="111" spans="1:9" s="40" customFormat="1" ht="12.75" x14ac:dyDescent="0.2">
      <c r="A111" s="1" t="s">
        <v>54</v>
      </c>
      <c r="B111" s="2"/>
      <c r="C111" s="3"/>
      <c r="D111" s="57"/>
      <c r="E111" s="58"/>
      <c r="G111" s="70"/>
      <c r="H111" s="70"/>
      <c r="I111" s="70"/>
    </row>
    <row r="112" spans="1:9" s="40" customFormat="1" ht="12.75" x14ac:dyDescent="0.2">
      <c r="A112" s="36" t="s">
        <v>47</v>
      </c>
      <c r="B112" s="2"/>
      <c r="C112" s="3"/>
      <c r="D112" s="59"/>
      <c r="E112" s="53">
        <v>-3709</v>
      </c>
      <c r="G112" s="70"/>
      <c r="H112" s="70"/>
      <c r="I112" s="70"/>
    </row>
    <row r="113" spans="1:9" s="40" customFormat="1" ht="12.75" x14ac:dyDescent="0.2">
      <c r="A113" s="36" t="s">
        <v>55</v>
      </c>
      <c r="B113" s="2"/>
      <c r="C113" s="3"/>
      <c r="D113" s="59"/>
      <c r="E113" s="63">
        <v>-35575</v>
      </c>
      <c r="G113" s="70"/>
      <c r="H113" s="70"/>
      <c r="I113" s="70"/>
    </row>
    <row r="114" spans="1:9" s="40" customFormat="1" ht="12.75" x14ac:dyDescent="0.2">
      <c r="A114" s="36" t="s">
        <v>58</v>
      </c>
      <c r="B114" s="2"/>
      <c r="C114" s="3"/>
      <c r="D114" s="59"/>
      <c r="E114" s="63">
        <v>42565</v>
      </c>
      <c r="G114" s="70"/>
      <c r="H114" s="70"/>
      <c r="I114" s="70"/>
    </row>
    <row r="115" spans="1:9" s="40" customFormat="1" ht="12.75" x14ac:dyDescent="0.2">
      <c r="A115" s="2" t="s">
        <v>84</v>
      </c>
      <c r="B115" s="2"/>
      <c r="C115" s="3"/>
      <c r="D115" s="59"/>
      <c r="E115" s="56">
        <f>SUM(E112:E114)</f>
        <v>3281</v>
      </c>
      <c r="G115" s="70"/>
      <c r="H115" s="70"/>
      <c r="I115" s="70"/>
    </row>
    <row r="116" spans="1:9" s="40" customFormat="1" ht="12.75" x14ac:dyDescent="0.2">
      <c r="A116" s="2"/>
      <c r="B116" s="2"/>
      <c r="C116" s="3"/>
      <c r="D116" s="57"/>
      <c r="E116" s="58"/>
      <c r="G116" s="70"/>
      <c r="H116" s="70"/>
      <c r="I116" s="70"/>
    </row>
    <row r="117" spans="1:9" s="40" customFormat="1" ht="12.75" x14ac:dyDescent="0.2">
      <c r="A117" s="1" t="s">
        <v>48</v>
      </c>
      <c r="B117" s="2"/>
      <c r="C117" s="3"/>
      <c r="D117" s="57"/>
      <c r="E117" s="58"/>
      <c r="G117" s="70"/>
      <c r="H117" s="70"/>
      <c r="I117" s="70"/>
    </row>
    <row r="118" spans="1:9" s="40" customFormat="1" ht="12.75" x14ac:dyDescent="0.2">
      <c r="A118" s="36" t="s">
        <v>60</v>
      </c>
      <c r="B118" s="2"/>
      <c r="C118" s="3"/>
      <c r="D118" s="57"/>
      <c r="E118" s="53">
        <v>10814</v>
      </c>
      <c r="G118" s="70"/>
      <c r="H118" s="70"/>
      <c r="I118" s="70"/>
    </row>
    <row r="119" spans="1:9" s="40" customFormat="1" ht="12.75" x14ac:dyDescent="0.2">
      <c r="A119" s="36" t="s">
        <v>76</v>
      </c>
      <c r="B119" s="2"/>
      <c r="C119" s="3"/>
      <c r="D119" s="57"/>
      <c r="E119" s="53">
        <v>-3738</v>
      </c>
      <c r="G119" s="70"/>
      <c r="H119" s="70"/>
      <c r="I119" s="70"/>
    </row>
    <row r="120" spans="1:9" s="40" customFormat="1" ht="12.75" x14ac:dyDescent="0.2">
      <c r="A120" s="2" t="s">
        <v>85</v>
      </c>
      <c r="B120" s="2"/>
      <c r="C120" s="3"/>
      <c r="D120" s="61"/>
      <c r="E120" s="62">
        <f>SUM(E118:E119)</f>
        <v>7076</v>
      </c>
      <c r="G120" s="70"/>
      <c r="H120" s="70"/>
      <c r="I120" s="70"/>
    </row>
    <row r="121" spans="1:9" s="40" customFormat="1" ht="12.75" x14ac:dyDescent="0.2">
      <c r="A121" s="2"/>
      <c r="B121" s="2"/>
      <c r="C121" s="3"/>
      <c r="D121" s="61"/>
      <c r="E121" s="63"/>
      <c r="G121" s="70"/>
      <c r="H121" s="70"/>
      <c r="I121" s="70"/>
    </row>
    <row r="122" spans="1:9" s="40" customFormat="1" ht="12.75" x14ac:dyDescent="0.2">
      <c r="A122" s="2" t="s">
        <v>56</v>
      </c>
      <c r="B122" s="2"/>
      <c r="C122" s="3"/>
      <c r="D122" s="57"/>
      <c r="E122" s="53">
        <v>-39</v>
      </c>
      <c r="G122" s="70"/>
      <c r="H122" s="70"/>
      <c r="I122" s="70"/>
    </row>
    <row r="123" spans="1:9" s="40" customFormat="1" ht="12.75" x14ac:dyDescent="0.2">
      <c r="A123" s="2"/>
      <c r="B123" s="2"/>
      <c r="C123" s="3"/>
      <c r="D123" s="57"/>
      <c r="E123" s="60"/>
      <c r="G123" s="70"/>
      <c r="H123" s="70"/>
      <c r="I123" s="70"/>
    </row>
    <row r="124" spans="1:9" s="40" customFormat="1" ht="12.75" x14ac:dyDescent="0.2">
      <c r="A124" s="2" t="s">
        <v>86</v>
      </c>
      <c r="B124" s="2"/>
      <c r="C124" s="3"/>
      <c r="D124" s="64"/>
      <c r="E124" s="63">
        <f>+E109+E115+E120+E122</f>
        <v>25009</v>
      </c>
      <c r="G124" s="70"/>
      <c r="H124" s="70"/>
      <c r="I124" s="70"/>
    </row>
    <row r="125" spans="1:9" x14ac:dyDescent="0.25">
      <c r="A125" s="2" t="s">
        <v>59</v>
      </c>
      <c r="B125" s="2"/>
      <c r="D125" s="57"/>
      <c r="E125" s="65">
        <v>63409</v>
      </c>
      <c r="F125" s="40"/>
      <c r="G125" s="70"/>
      <c r="H125" s="70"/>
      <c r="I125" s="70"/>
    </row>
    <row r="126" spans="1:9" ht="15.75" thickBot="1" x14ac:dyDescent="0.3">
      <c r="A126" s="2" t="s">
        <v>57</v>
      </c>
      <c r="B126" s="2"/>
      <c r="D126" s="66"/>
      <c r="E126" s="42">
        <f>SUM(E124:E125)</f>
        <v>88418</v>
      </c>
      <c r="F126" s="40"/>
      <c r="G126" s="70"/>
      <c r="H126" s="70"/>
      <c r="I126" s="70"/>
    </row>
    <row r="127" spans="1:9" ht="16.5" thickTop="1" thickBot="1" x14ac:dyDescent="0.3">
      <c r="A127" s="2"/>
      <c r="B127" s="2"/>
      <c r="D127" s="48"/>
      <c r="E127" s="67"/>
      <c r="F127" s="40"/>
    </row>
    <row r="128" spans="1:9" x14ac:dyDescent="0.25">
      <c r="D128" s="69"/>
      <c r="E128" s="69"/>
    </row>
    <row r="129" spans="2:5" x14ac:dyDescent="0.25">
      <c r="E129" s="5"/>
    </row>
    <row r="130" spans="2:5" x14ac:dyDescent="0.25">
      <c r="B130" s="2"/>
    </row>
  </sheetData>
  <mergeCells count="5">
    <mergeCell ref="D93:E93"/>
    <mergeCell ref="D92:E92"/>
    <mergeCell ref="D48:E48"/>
    <mergeCell ref="D3:E3"/>
    <mergeCell ref="A41:F41"/>
  </mergeCells>
  <pageMargins left="0.7" right="0.31" top="0.5" bottom="0.25" header="0.05" footer="0"/>
  <pageSetup scale="95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B7708D0BFD244A37444D6BA11A49A" ma:contentTypeVersion="17" ma:contentTypeDescription="Create a new document." ma:contentTypeScope="" ma:versionID="dfdcdf5d46ecaabbeb4fa83734ddb42e">
  <xsd:schema xmlns:xsd="http://www.w3.org/2001/XMLSchema" xmlns:xs="http://www.w3.org/2001/XMLSchema" xmlns:p="http://schemas.microsoft.com/office/2006/metadata/properties" xmlns:ns2="205ce56c-814b-4acf-8fe1-cffa91533e6b" xmlns:ns3="d24f205f-1251-46f7-97bf-b0ca51290fa1" targetNamespace="http://schemas.microsoft.com/office/2006/metadata/properties" ma:root="true" ma:fieldsID="07fa79576430cb11ae44637aececc5fb" ns2:_="" ns3:_="">
    <xsd:import namespace="205ce56c-814b-4acf-8fe1-cffa91533e6b"/>
    <xsd:import namespace="d24f205f-1251-46f7-97bf-b0ca51290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ce56c-814b-4acf-8fe1-cffa91533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7568ce5-b258-45c3-b2fe-e48f1dfb29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f205f-1251-46f7-97bf-b0ca51290fa1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f0c3cb-7e05-4a38-a48f-83e5a778be7e}" ma:internalName="TaxCatchAll" ma:showField="CatchAllData" ma:web="d24f205f-1251-46f7-97bf-b0ca51290f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C1D9B-D606-4D23-83C0-124C27F2E0A1}"/>
</file>

<file path=customXml/itemProps2.xml><?xml version="1.0" encoding="utf-8"?>
<ds:datastoreItem xmlns:ds="http://schemas.openxmlformats.org/officeDocument/2006/customXml" ds:itemID="{63D99121-B31C-49C3-AA80-64E406E5DB81}"/>
</file>

<file path=docMetadata/LabelInfo.xml><?xml version="1.0" encoding="utf-8"?>
<clbl:labelList xmlns:clbl="http://schemas.microsoft.com/office/2020/mipLabelMetadata">
  <clbl:label id="{bf4d807a-a470-4768-a51f-da1edea9028e}" enabled="1" method="Standard" siteId="{8ffae2e5-6ff0-4510-bbf3-ca842d7ca55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Historical FS</vt:lpstr>
      <vt:lpstr>'2024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2024-04-19T20:44:13Z</cp:lastPrinted>
  <dcterms:created xsi:type="dcterms:W3CDTF">2018-02-13T02:23:57Z</dcterms:created>
  <dcterms:modified xsi:type="dcterms:W3CDTF">2024-04-19T20:44:25Z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