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20\20Q1\20Q1 Earnings Release\"/>
    </mc:Choice>
  </mc:AlternateContent>
  <xr:revisionPtr revIDLastSave="0" documentId="13_ncr:1_{C9CEA4C6-F74E-4442-9258-8736CFF10EDA}" xr6:coauthVersionLast="45" xr6:coauthVersionMax="45" xr10:uidLastSave="{00000000-0000-0000-0000-000000000000}"/>
  <bookViews>
    <workbookView xWindow="-28920" yWindow="-120" windowWidth="29040" windowHeight="18240" xr2:uid="{00000000-000D-0000-FFFF-FFFF00000000}"/>
  </bookViews>
  <sheets>
    <sheet name="2019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'2019 Historical FS'!$A$1:$G$51,'2019 Historical FS'!$A$54:$F$97,'2019 Historical FS'!$A$99:$G$137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0" i="1" l="1"/>
  <c r="E14" i="1" l="1"/>
  <c r="E46" i="1" l="1"/>
  <c r="D25" i="1"/>
  <c r="E67" i="1" l="1"/>
  <c r="E122" i="1" l="1"/>
  <c r="D104" i="1"/>
  <c r="E93" i="1"/>
  <c r="E81" i="1"/>
  <c r="E73" i="1"/>
  <c r="E33" i="1"/>
  <c r="D31" i="1"/>
  <c r="E30" i="1"/>
  <c r="E29" i="1"/>
  <c r="E24" i="1"/>
  <c r="E23" i="1"/>
  <c r="E22" i="1"/>
  <c r="D16" i="1"/>
  <c r="E15" i="1"/>
  <c r="D11" i="1"/>
  <c r="E10" i="1"/>
  <c r="E9" i="1"/>
  <c r="E6" i="1"/>
  <c r="D58" i="1" s="1"/>
  <c r="E5" i="1"/>
  <c r="E25" i="1" l="1"/>
  <c r="E95" i="1"/>
  <c r="E31" i="1"/>
  <c r="D18" i="1"/>
  <c r="D27" i="1" s="1"/>
  <c r="D35" i="1" s="1"/>
  <c r="E106" i="1" s="1"/>
  <c r="E11" i="1"/>
  <c r="E16" i="1"/>
  <c r="D20" i="1" l="1"/>
  <c r="E18" i="1"/>
  <c r="E20" i="1" s="1"/>
  <c r="E118" i="1"/>
  <c r="E134" i="1" s="1"/>
  <c r="E136" i="1" s="1"/>
  <c r="E27" i="1" l="1"/>
  <c r="E35" i="1" s="1"/>
  <c r="E48" i="1" s="1"/>
</calcChain>
</file>

<file path=xl/sharedStrings.xml><?xml version="1.0" encoding="utf-8"?>
<sst xmlns="http://schemas.openxmlformats.org/spreadsheetml/2006/main" count="107" uniqueCount="99">
  <si>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</si>
  <si>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</si>
  <si>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</si>
  <si>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</si>
  <si>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</si>
  <si>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</si>
  <si>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</si>
  <si>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</si>
  <si>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</si>
  <si>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</si>
  <si>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</si>
  <si>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</si>
  <si>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</si>
  <si>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</si>
  <si>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</si>
  <si>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</si>
  <si>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</si>
  <si>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</si>
  <si>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</si>
  <si>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</si>
  <si>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</si>
  <si>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</si>
  <si>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</si>
  <si>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</si>
  <si>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</si>
  <si>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</si>
  <si>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</si>
  <si>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</si>
  <si>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</si>
  <si>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</si>
  <si>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</si>
  <si>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</si>
  <si>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</si>
  <si>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</si>
  <si>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</si>
  <si>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</si>
  <si>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</si>
  <si>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</si>
  <si>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</si>
  <si>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</si>
  <si>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</si>
  <si>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</si>
  <si>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</si>
  <si>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</si>
  <si>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</si>
  <si>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</si>
  <si>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</si>
  <si>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</si>
  <si>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</si>
  <si>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</si>
  <si>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</si>
  <si>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</si>
  <si>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</si>
  <si>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</si>
  <si>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</si>
  <si>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</si>
  <si>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</si>
  <si>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</si>
  <si>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</si>
  <si>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</si>
  <si>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</si>
  <si>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</si>
  <si>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</si>
  <si>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</si>
  <si>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Proceeds from line of credit</t>
  </si>
  <si>
    <t>Repayment of line of credit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</si>
  <si>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</si>
  <si>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</si>
  <si>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</si>
  <si>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</si>
  <si>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</si>
  <si>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</si>
  <si>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</si>
  <si>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</si>
  <si>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Restricted cash</t>
  </si>
  <si>
    <t>Effect of exchange rate changes on cash, cash equivalents and restricted cash</t>
  </si>
  <si>
    <t>Cash, cash equivalents and restricted cash at beginning of period</t>
  </si>
  <si>
    <t>Cash, cash equivalents and restricted cash at end of period</t>
  </si>
  <si>
    <t>(6) U.S. tariff and tariff-related costs</t>
  </si>
  <si>
    <t>Interest expense, net</t>
  </si>
  <si>
    <t>Net loss</t>
  </si>
  <si>
    <t>Right-of-use operating leases</t>
  </si>
  <si>
    <t>Operating leases</t>
  </si>
  <si>
    <t>Payments related to financing arrangements</t>
  </si>
  <si>
    <t>Net cash used in investing activities</t>
  </si>
  <si>
    <t>(7) Intangible asset amortization</t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</si>
  <si>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</si>
  <si>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Other income, net</t>
  </si>
  <si>
    <t>Total interest expense and other income, net</t>
  </si>
  <si>
    <t>GAAP and Non-GAAP Statements of Operations 2020</t>
  </si>
  <si>
    <t>Condensed Consolidated Balance Sheets 2020</t>
  </si>
  <si>
    <t>Condensed Consolidated Statements of Cash Flows 2020</t>
  </si>
  <si>
    <t>Adjustments to reconcile net loss to net cash provided by operating activities:</t>
  </si>
  <si>
    <t>Payments to originate the line of credit</t>
  </si>
  <si>
    <t>Net cash provided by financing activities</t>
  </si>
  <si>
    <t>Net decrease in cash, cash equivalents and restricted cash</t>
  </si>
  <si>
    <t>Loss from operations</t>
  </si>
  <si>
    <t>Accumulated other comprehensive loss</t>
  </si>
  <si>
    <t>Net cash provided by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</si>
</sst>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9" fillId="0" borderId="0" xfId="2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  <xf numFmtId="14" fontId="7" fillId="0" borderId="1" xfId="2" quotePrefix="1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showGridLines="0" tabSelected="1" zoomScale="120" zoomScaleNormal="120" zoomScaleSheetLayoutView="80" workbookViewId="0">
      <pane xSplit="2" ySplit="6" topLeftCell="C31" activePane="bottomRight" state="frozen"/>
      <selection activeCell="G9" sqref="G9"/>
      <selection pane="topRight" activeCell="G9" sqref="G9"/>
      <selection pane="bottomLeft" activeCell="G9" sqref="G9"/>
      <selection pane="bottomRight" activeCell="B119" sqref="B119"/>
    </sheetView>
  </sheetViews>
  <sheetFormatPr defaultColWidth="9.140625" defaultRowHeight="15" x14ac:dyDescent="0.25"/>
  <cols>
    <col min="1" max="1" width="2.5703125" style="84" customWidth="1"/>
    <col min="2" max="2" width="64.140625" style="84" customWidth="1"/>
    <col min="3" max="3" width="2" style="3" customWidth="1"/>
    <col min="4" max="4" width="11.5703125" style="6" customWidth="1"/>
    <col min="5" max="5" width="11.5703125" style="5" customWidth="1"/>
    <col min="6" max="7" width="2" style="6" customWidth="1"/>
    <col min="8" max="16384" width="9.140625" style="6"/>
  </cols>
  <sheetData>
    <row r="1" spans="1:5" x14ac:dyDescent="0.25">
      <c r="A1" s="1" t="s">
        <v>0</v>
      </c>
      <c r="B1" s="2"/>
      <c r="D1" s="4"/>
    </row>
    <row r="2" spans="1:5" x14ac:dyDescent="0.25">
      <c r="A2" s="1" t="s">
        <v>1</v>
      </c>
      <c r="B2" s="2"/>
      <c r="D2" s="4"/>
    </row>
    <row r="3" spans="1:5" ht="15.75" thickBot="1" x14ac:dyDescent="0.3">
      <c r="A3" s="1" t="s">
        <v>89</v>
      </c>
      <c r="B3" s="2"/>
      <c r="D3" s="93"/>
      <c r="E3" s="93"/>
    </row>
    <row r="4" spans="1:5" x14ac:dyDescent="0.25">
      <c r="A4" s="7" t="s">
        <v>2</v>
      </c>
      <c r="B4" s="2"/>
      <c r="D4" s="8" t="s">
        <v>3</v>
      </c>
      <c r="E4" s="9" t="s">
        <v>4</v>
      </c>
    </row>
    <row r="5" spans="1:5" x14ac:dyDescent="0.25">
      <c r="A5" s="2"/>
      <c r="B5" s="2"/>
      <c r="D5" s="10" t="s">
        <v>5</v>
      </c>
      <c r="E5" s="11" t="str">
        <f>D5</f>
        <v>Qtr Ending</v>
      </c>
    </row>
    <row r="6" spans="1:5" x14ac:dyDescent="0.25">
      <c r="A6" s="2"/>
      <c r="B6" s="2"/>
      <c r="D6" s="12">
        <v>43918</v>
      </c>
      <c r="E6" s="13">
        <f>D6</f>
        <v>43918</v>
      </c>
    </row>
    <row r="7" spans="1:5" x14ac:dyDescent="0.25">
      <c r="A7" s="2"/>
      <c r="B7" s="2"/>
      <c r="D7" s="14"/>
      <c r="E7" s="15"/>
    </row>
    <row r="8" spans="1:5" x14ac:dyDescent="0.25">
      <c r="A8" s="16" t="s">
        <v>6</v>
      </c>
      <c r="B8" s="2"/>
      <c r="D8" s="14"/>
      <c r="E8" s="15"/>
    </row>
    <row r="9" spans="1:5" x14ac:dyDescent="0.25">
      <c r="A9" s="2"/>
      <c r="B9" s="2" t="s">
        <v>69</v>
      </c>
      <c r="D9" s="17">
        <v>94509</v>
      </c>
      <c r="E9" s="18">
        <f>D9</f>
        <v>94509</v>
      </c>
    </row>
    <row r="10" spans="1:5" x14ac:dyDescent="0.25">
      <c r="A10" s="2"/>
      <c r="B10" s="2" t="s">
        <v>7</v>
      </c>
      <c r="D10" s="19">
        <v>7173</v>
      </c>
      <c r="E10" s="20">
        <f>D10</f>
        <v>7173</v>
      </c>
    </row>
    <row r="11" spans="1:5" x14ac:dyDescent="0.25">
      <c r="A11" s="16" t="s">
        <v>8</v>
      </c>
      <c r="B11" s="16"/>
      <c r="D11" s="21">
        <f>SUM(D9:D10)</f>
        <v>101682</v>
      </c>
      <c r="E11" s="22">
        <f>SUM(E9:E10)</f>
        <v>101682</v>
      </c>
    </row>
    <row r="12" spans="1:5" x14ac:dyDescent="0.25">
      <c r="A12" s="16"/>
      <c r="B12" s="16"/>
      <c r="D12" s="14"/>
      <c r="E12" s="15"/>
    </row>
    <row r="13" spans="1:5" x14ac:dyDescent="0.25">
      <c r="A13" s="16" t="s">
        <v>9</v>
      </c>
      <c r="B13" s="16"/>
      <c r="D13" s="14"/>
      <c r="E13" s="15"/>
    </row>
    <row r="14" spans="1:5" ht="15.75" x14ac:dyDescent="0.25">
      <c r="A14" s="2"/>
      <c r="B14" s="16" t="s">
        <v>86</v>
      </c>
      <c r="D14" s="19">
        <v>50708</v>
      </c>
      <c r="E14" s="20">
        <f>D14-E39-E44-E45</f>
        <v>48984</v>
      </c>
    </row>
    <row r="15" spans="1:5" ht="15.75" x14ac:dyDescent="0.25">
      <c r="A15" s="2"/>
      <c r="B15" s="16" t="s">
        <v>10</v>
      </c>
      <c r="D15" s="19">
        <v>5350</v>
      </c>
      <c r="E15" s="20">
        <f>D15-E40</f>
        <v>5235</v>
      </c>
    </row>
    <row r="16" spans="1:5" x14ac:dyDescent="0.25">
      <c r="A16" s="16" t="s">
        <v>11</v>
      </c>
      <c r="B16" s="16"/>
      <c r="D16" s="21">
        <f>SUM(D14:D15)</f>
        <v>56058</v>
      </c>
      <c r="E16" s="22">
        <f>SUM(E14:E15)</f>
        <v>54219</v>
      </c>
    </row>
    <row r="17" spans="1:5" x14ac:dyDescent="0.25">
      <c r="A17" s="16"/>
      <c r="B17" s="16"/>
      <c r="D17" s="19"/>
      <c r="E17" s="20"/>
    </row>
    <row r="18" spans="1:5" x14ac:dyDescent="0.25">
      <c r="A18" s="16" t="s">
        <v>12</v>
      </c>
      <c r="B18" s="16"/>
      <c r="D18" s="19">
        <f>+D11-D16</f>
        <v>45624</v>
      </c>
      <c r="E18" s="20">
        <f>+E11-E16</f>
        <v>47463</v>
      </c>
    </row>
    <row r="19" spans="1:5" x14ac:dyDescent="0.25">
      <c r="A19" s="16"/>
      <c r="B19" s="16"/>
      <c r="D19" s="23"/>
      <c r="E19" s="15"/>
    </row>
    <row r="20" spans="1:5" x14ac:dyDescent="0.25">
      <c r="A20" s="16" t="s">
        <v>13</v>
      </c>
      <c r="B20" s="16"/>
      <c r="D20" s="24">
        <f>+D18/D11</f>
        <v>0.44869298400896912</v>
      </c>
      <c r="E20" s="25">
        <f>+E18/E11</f>
        <v>0.46677878090517494</v>
      </c>
    </row>
    <row r="21" spans="1:5" x14ac:dyDescent="0.25">
      <c r="A21" s="16"/>
      <c r="B21" s="16"/>
      <c r="D21" s="14"/>
      <c r="E21" s="15"/>
    </row>
    <row r="22" spans="1:5" ht="15.75" x14ac:dyDescent="0.25">
      <c r="A22" s="16" t="s">
        <v>70</v>
      </c>
      <c r="B22" s="16"/>
      <c r="D22" s="19">
        <v>20671</v>
      </c>
      <c r="E22" s="26">
        <f>D22-E41</f>
        <v>19661</v>
      </c>
    </row>
    <row r="23" spans="1:5" ht="15.75" x14ac:dyDescent="0.25">
      <c r="A23" s="16" t="s">
        <v>71</v>
      </c>
      <c r="B23" s="16"/>
      <c r="D23" s="19">
        <v>20624</v>
      </c>
      <c r="E23" s="26">
        <f>D23-E42</f>
        <v>19668</v>
      </c>
    </row>
    <row r="24" spans="1:5" ht="15.75" x14ac:dyDescent="0.25">
      <c r="A24" s="16" t="s">
        <v>72</v>
      </c>
      <c r="B24" s="16"/>
      <c r="D24" s="19">
        <v>10669</v>
      </c>
      <c r="E24" s="26">
        <f>D24-E43</f>
        <v>9873</v>
      </c>
    </row>
    <row r="25" spans="1:5" x14ac:dyDescent="0.25">
      <c r="A25" s="2"/>
      <c r="B25" s="16" t="s">
        <v>14</v>
      </c>
      <c r="D25" s="21">
        <f>SUM(D22:D24)</f>
        <v>51964</v>
      </c>
      <c r="E25" s="27">
        <f>SUM(E22:E24)</f>
        <v>49202</v>
      </c>
    </row>
    <row r="26" spans="1:5" x14ac:dyDescent="0.25">
      <c r="A26" s="16"/>
      <c r="B26" s="16"/>
      <c r="D26" s="19"/>
      <c r="E26" s="15"/>
    </row>
    <row r="27" spans="1:5" x14ac:dyDescent="0.25">
      <c r="A27" s="16" t="s">
        <v>96</v>
      </c>
      <c r="B27" s="16"/>
      <c r="D27" s="19">
        <f>D18-D25</f>
        <v>-6340</v>
      </c>
      <c r="E27" s="20">
        <f>E18-E25</f>
        <v>-1739</v>
      </c>
    </row>
    <row r="28" spans="1:5" x14ac:dyDescent="0.25">
      <c r="A28" s="16"/>
      <c r="B28" s="16"/>
      <c r="D28" s="19"/>
      <c r="E28" s="15"/>
    </row>
    <row r="29" spans="1:5" x14ac:dyDescent="0.25">
      <c r="A29" s="16" t="s">
        <v>79</v>
      </c>
      <c r="B29" s="16"/>
      <c r="D29" s="19">
        <v>-290</v>
      </c>
      <c r="E29" s="20">
        <f>D29</f>
        <v>-290</v>
      </c>
    </row>
    <row r="30" spans="1:5" x14ac:dyDescent="0.25">
      <c r="A30" s="16" t="s">
        <v>87</v>
      </c>
      <c r="B30" s="16"/>
      <c r="D30" s="28">
        <v>15</v>
      </c>
      <c r="E30" s="29">
        <f t="shared" ref="E30" si="0">D30</f>
        <v>15</v>
      </c>
    </row>
    <row r="31" spans="1:5" x14ac:dyDescent="0.25">
      <c r="A31" s="2"/>
      <c r="B31" s="16" t="s">
        <v>88</v>
      </c>
      <c r="D31" s="19">
        <f>SUM(D29:D30)</f>
        <v>-275</v>
      </c>
      <c r="E31" s="20">
        <f>SUM(E29:E30)</f>
        <v>-275</v>
      </c>
    </row>
    <row r="32" spans="1:5" x14ac:dyDescent="0.25">
      <c r="A32" s="16"/>
      <c r="B32" s="16"/>
      <c r="D32" s="19"/>
      <c r="E32" s="20"/>
    </row>
    <row r="33" spans="1:9" x14ac:dyDescent="0.25">
      <c r="A33" s="16" t="s">
        <v>15</v>
      </c>
      <c r="B33" s="16"/>
      <c r="D33" s="19">
        <v>329</v>
      </c>
      <c r="E33" s="20">
        <f>D33</f>
        <v>329</v>
      </c>
    </row>
    <row r="34" spans="1:9" x14ac:dyDescent="0.25">
      <c r="A34" s="16"/>
      <c r="B34" s="16"/>
      <c r="D34" s="19"/>
      <c r="E34" s="20"/>
    </row>
    <row r="35" spans="1:9" ht="15.75" thickBot="1" x14ac:dyDescent="0.3">
      <c r="A35" s="16" t="s">
        <v>80</v>
      </c>
      <c r="B35" s="16"/>
      <c r="D35" s="30">
        <f>+D27+D31-D33</f>
        <v>-6944</v>
      </c>
      <c r="E35" s="31">
        <f>+E27+E31-E33</f>
        <v>-2343</v>
      </c>
    </row>
    <row r="36" spans="1:9" ht="15.75" thickTop="1" x14ac:dyDescent="0.25">
      <c r="A36" s="16"/>
      <c r="B36" s="16"/>
      <c r="D36" s="14"/>
      <c r="E36" s="15"/>
    </row>
    <row r="37" spans="1:9" x14ac:dyDescent="0.25">
      <c r="A37" s="32" t="s">
        <v>16</v>
      </c>
      <c r="B37" s="32"/>
      <c r="D37" s="14"/>
      <c r="E37" s="15"/>
    </row>
    <row r="38" spans="1:9" x14ac:dyDescent="0.25">
      <c r="A38" s="16"/>
      <c r="B38" s="16"/>
      <c r="D38" s="14"/>
      <c r="E38" s="15"/>
    </row>
    <row r="39" spans="1:9" x14ac:dyDescent="0.25">
      <c r="A39" s="16" t="s">
        <v>73</v>
      </c>
      <c r="B39" s="16"/>
      <c r="D39" s="33"/>
      <c r="E39" s="18">
        <v>107</v>
      </c>
      <c r="I39" s="34"/>
    </row>
    <row r="40" spans="1:9" x14ac:dyDescent="0.25">
      <c r="A40" s="16" t="s">
        <v>17</v>
      </c>
      <c r="B40" s="16"/>
      <c r="D40" s="33"/>
      <c r="E40" s="35">
        <v>115</v>
      </c>
      <c r="I40" s="34"/>
    </row>
    <row r="41" spans="1:9" x14ac:dyDescent="0.25">
      <c r="A41" s="16" t="s">
        <v>66</v>
      </c>
      <c r="B41" s="16"/>
      <c r="D41" s="33"/>
      <c r="E41" s="35">
        <v>1010</v>
      </c>
      <c r="I41" s="34"/>
    </row>
    <row r="42" spans="1:9" x14ac:dyDescent="0.25">
      <c r="A42" s="16" t="s">
        <v>67</v>
      </c>
      <c r="B42" s="16"/>
      <c r="D42" s="33"/>
      <c r="E42" s="35">
        <v>956</v>
      </c>
      <c r="I42" s="34"/>
    </row>
    <row r="43" spans="1:9" x14ac:dyDescent="0.25">
      <c r="A43" s="16" t="s">
        <v>68</v>
      </c>
      <c r="B43" s="16"/>
      <c r="D43" s="33"/>
      <c r="E43" s="35">
        <v>796</v>
      </c>
      <c r="I43" s="34"/>
    </row>
    <row r="44" spans="1:9" x14ac:dyDescent="0.25">
      <c r="A44" s="16" t="s">
        <v>78</v>
      </c>
      <c r="B44" s="16"/>
      <c r="D44" s="33"/>
      <c r="E44" s="35">
        <v>959</v>
      </c>
      <c r="I44" s="34"/>
    </row>
    <row r="45" spans="1:9" x14ac:dyDescent="0.25">
      <c r="A45" s="16" t="s">
        <v>85</v>
      </c>
      <c r="B45" s="16"/>
      <c r="D45" s="33"/>
      <c r="E45" s="35">
        <v>658</v>
      </c>
      <c r="I45" s="34"/>
    </row>
    <row r="46" spans="1:9" x14ac:dyDescent="0.25">
      <c r="A46" s="6"/>
      <c r="B46" s="16" t="s">
        <v>18</v>
      </c>
      <c r="D46" s="33"/>
      <c r="E46" s="36">
        <f>SUM(E39:E45)</f>
        <v>4601</v>
      </c>
      <c r="I46" s="34"/>
    </row>
    <row r="47" spans="1:9" x14ac:dyDescent="0.25">
      <c r="A47" s="16"/>
      <c r="B47" s="16"/>
      <c r="D47" s="14"/>
      <c r="E47" s="20"/>
    </row>
    <row r="48" spans="1:9" ht="15.75" thickBot="1" x14ac:dyDescent="0.3">
      <c r="A48" s="16" t="s">
        <v>19</v>
      </c>
      <c r="B48" s="16"/>
      <c r="D48" s="37"/>
      <c r="E48" s="38">
        <f>E35-E46</f>
        <v>-6944</v>
      </c>
      <c r="I48" s="34"/>
    </row>
    <row r="49" spans="1:8" x14ac:dyDescent="0.25">
      <c r="A49" s="16"/>
      <c r="B49" s="16"/>
      <c r="D49" s="39"/>
      <c r="E49" s="40"/>
    </row>
    <row r="50" spans="1:8" s="43" customFormat="1" x14ac:dyDescent="0.25">
      <c r="A50" s="41" t="s">
        <v>20</v>
      </c>
      <c r="B50" s="42"/>
      <c r="C50" s="42"/>
      <c r="D50" s="42"/>
      <c r="E50" s="42"/>
    </row>
    <row r="51" spans="1:8" s="43" customFormat="1" x14ac:dyDescent="0.25">
      <c r="A51" s="44" t="s">
        <v>21</v>
      </c>
      <c r="B51" s="45"/>
      <c r="C51" s="46"/>
      <c r="D51" s="47"/>
      <c r="E51" s="48"/>
    </row>
    <row r="52" spans="1:8" x14ac:dyDescent="0.25">
      <c r="A52" s="2"/>
      <c r="B52" s="2"/>
      <c r="D52" s="39"/>
      <c r="E52" s="4"/>
    </row>
    <row r="53" spans="1:8" x14ac:dyDescent="0.25">
      <c r="A53" s="2"/>
      <c r="B53" s="2"/>
      <c r="D53" s="39"/>
      <c r="E53" s="4"/>
    </row>
    <row r="54" spans="1:8" x14ac:dyDescent="0.25">
      <c r="A54" s="1" t="s">
        <v>0</v>
      </c>
      <c r="B54" s="2"/>
      <c r="D54" s="39"/>
      <c r="E54" s="4"/>
    </row>
    <row r="55" spans="1:8" x14ac:dyDescent="0.25">
      <c r="A55" s="1" t="s">
        <v>1</v>
      </c>
      <c r="B55" s="2"/>
      <c r="D55" s="39"/>
      <c r="E55" s="4"/>
    </row>
    <row r="56" spans="1:8" x14ac:dyDescent="0.25">
      <c r="A56" s="1" t="s">
        <v>90</v>
      </c>
      <c r="B56" s="2"/>
      <c r="D56" s="39"/>
      <c r="E56" s="4"/>
    </row>
    <row r="57" spans="1:8" ht="15.75" thickBot="1" x14ac:dyDescent="0.3">
      <c r="A57" s="7" t="s">
        <v>2</v>
      </c>
      <c r="B57" s="2"/>
      <c r="D57" s="39"/>
      <c r="E57" s="4"/>
      <c r="G57" s="86"/>
      <c r="H57" s="86"/>
    </row>
    <row r="58" spans="1:8" x14ac:dyDescent="0.25">
      <c r="A58" s="2"/>
      <c r="B58" s="2"/>
      <c r="D58" s="91">
        <f>E6</f>
        <v>43918</v>
      </c>
      <c r="E58" s="92"/>
      <c r="G58" s="86"/>
      <c r="H58" s="86"/>
    </row>
    <row r="59" spans="1:8" x14ac:dyDescent="0.25">
      <c r="A59" s="2"/>
      <c r="B59" s="2"/>
      <c r="D59" s="14"/>
      <c r="E59" s="15"/>
      <c r="G59" s="86"/>
      <c r="H59" s="86"/>
    </row>
    <row r="60" spans="1:8" x14ac:dyDescent="0.25">
      <c r="A60" s="49" t="s">
        <v>22</v>
      </c>
      <c r="B60" s="2"/>
      <c r="D60" s="14"/>
      <c r="E60" s="15"/>
      <c r="G60" s="86"/>
      <c r="H60" s="86"/>
    </row>
    <row r="61" spans="1:8" x14ac:dyDescent="0.25">
      <c r="A61" s="50" t="s">
        <v>23</v>
      </c>
      <c r="B61" s="2"/>
      <c r="D61" s="14"/>
      <c r="E61" s="15"/>
      <c r="G61" s="86"/>
      <c r="H61" s="86"/>
    </row>
    <row r="62" spans="1:8" x14ac:dyDescent="0.25">
      <c r="A62" s="51" t="s">
        <v>24</v>
      </c>
      <c r="B62" s="2"/>
      <c r="D62" s="52"/>
      <c r="E62" s="53">
        <v>46189</v>
      </c>
      <c r="G62" s="86"/>
      <c r="H62" s="86"/>
    </row>
    <row r="63" spans="1:8" x14ac:dyDescent="0.25">
      <c r="A63" s="51" t="s">
        <v>74</v>
      </c>
      <c r="B63" s="2"/>
      <c r="D63" s="52"/>
      <c r="E63" s="54">
        <v>628</v>
      </c>
      <c r="G63" s="86"/>
      <c r="H63" s="86"/>
    </row>
    <row r="64" spans="1:8" s="55" customFormat="1" ht="15" customHeight="1" x14ac:dyDescent="0.2">
      <c r="A64" s="51" t="s">
        <v>25</v>
      </c>
      <c r="B64" s="2"/>
      <c r="C64" s="3"/>
      <c r="D64" s="56"/>
      <c r="E64" s="54">
        <v>67136</v>
      </c>
      <c r="G64" s="86"/>
      <c r="H64" s="86"/>
    </row>
    <row r="65" spans="1:8" s="55" customFormat="1" ht="15" customHeight="1" x14ac:dyDescent="0.2">
      <c r="A65" s="51" t="s">
        <v>26</v>
      </c>
      <c r="B65" s="2"/>
      <c r="C65" s="3"/>
      <c r="D65" s="56"/>
      <c r="E65" s="54">
        <v>30539</v>
      </c>
      <c r="G65" s="86"/>
      <c r="H65" s="86"/>
    </row>
    <row r="66" spans="1:8" s="55" customFormat="1" ht="15" customHeight="1" x14ac:dyDescent="0.2">
      <c r="A66" s="51" t="s">
        <v>27</v>
      </c>
      <c r="B66" s="2"/>
      <c r="C66" s="3"/>
      <c r="D66" s="56"/>
      <c r="E66" s="29">
        <v>11223</v>
      </c>
      <c r="G66" s="86"/>
      <c r="H66" s="86"/>
    </row>
    <row r="67" spans="1:8" s="55" customFormat="1" ht="15" customHeight="1" x14ac:dyDescent="0.2">
      <c r="A67" s="50" t="s">
        <v>28</v>
      </c>
      <c r="B67" s="2"/>
      <c r="C67" s="3"/>
      <c r="D67" s="56"/>
      <c r="E67" s="26">
        <f>SUM(E62:E66)</f>
        <v>155715</v>
      </c>
      <c r="G67" s="86"/>
      <c r="H67" s="86"/>
    </row>
    <row r="68" spans="1:8" s="55" customFormat="1" ht="15" customHeight="1" x14ac:dyDescent="0.2">
      <c r="A68" s="50"/>
      <c r="B68" s="2"/>
      <c r="C68" s="3"/>
      <c r="D68" s="56"/>
      <c r="E68" s="15"/>
      <c r="G68" s="86"/>
      <c r="H68" s="86"/>
    </row>
    <row r="69" spans="1:8" s="55" customFormat="1" ht="15" customHeight="1" x14ac:dyDescent="0.2">
      <c r="A69" s="51" t="s">
        <v>29</v>
      </c>
      <c r="B69" s="2"/>
      <c r="C69" s="3"/>
      <c r="D69" s="56"/>
      <c r="E69" s="20">
        <v>20402</v>
      </c>
      <c r="G69" s="86"/>
      <c r="H69" s="86"/>
    </row>
    <row r="70" spans="1:8" s="55" customFormat="1" ht="15" customHeight="1" x14ac:dyDescent="0.2">
      <c r="A70" s="51" t="s">
        <v>81</v>
      </c>
      <c r="B70" s="2"/>
      <c r="C70" s="3"/>
      <c r="D70" s="56"/>
      <c r="E70" s="20">
        <v>15212</v>
      </c>
      <c r="G70" s="86"/>
      <c r="H70" s="86"/>
    </row>
    <row r="71" spans="1:8" s="55" customFormat="1" ht="15" customHeight="1" x14ac:dyDescent="0.2">
      <c r="A71" s="51" t="s">
        <v>30</v>
      </c>
      <c r="B71" s="2"/>
      <c r="C71" s="3"/>
      <c r="D71" s="56"/>
      <c r="E71" s="20">
        <v>116175</v>
      </c>
      <c r="G71" s="86"/>
      <c r="H71" s="86"/>
    </row>
    <row r="72" spans="1:8" s="55" customFormat="1" ht="15" customHeight="1" x14ac:dyDescent="0.2">
      <c r="A72" s="51" t="s">
        <v>31</v>
      </c>
      <c r="B72" s="2"/>
      <c r="C72" s="3"/>
      <c r="D72" s="56"/>
      <c r="E72" s="29">
        <v>16550</v>
      </c>
      <c r="G72" s="86"/>
      <c r="H72" s="86"/>
    </row>
    <row r="73" spans="1:8" s="55" customFormat="1" ht="15.75" customHeight="1" thickBot="1" x14ac:dyDescent="0.25">
      <c r="A73" s="50" t="s">
        <v>32</v>
      </c>
      <c r="B73" s="2"/>
      <c r="C73" s="3"/>
      <c r="D73" s="52"/>
      <c r="E73" s="57">
        <f>SUM(E67:E72)</f>
        <v>324054</v>
      </c>
      <c r="G73" s="86"/>
      <c r="H73" s="86"/>
    </row>
    <row r="74" spans="1:8" s="55" customFormat="1" ht="15.75" customHeight="1" thickTop="1" x14ac:dyDescent="0.2">
      <c r="A74" s="2"/>
      <c r="B74" s="2"/>
      <c r="C74" s="3"/>
      <c r="D74" s="58"/>
      <c r="E74" s="15"/>
      <c r="G74" s="86"/>
      <c r="H74" s="86"/>
    </row>
    <row r="75" spans="1:8" s="55" customFormat="1" ht="15" customHeight="1" x14ac:dyDescent="0.2">
      <c r="A75" s="49" t="s">
        <v>33</v>
      </c>
      <c r="B75" s="2"/>
      <c r="C75" s="3"/>
      <c r="D75" s="58"/>
      <c r="E75" s="15"/>
      <c r="G75" s="86"/>
      <c r="H75" s="86"/>
    </row>
    <row r="76" spans="1:8" s="55" customFormat="1" ht="15" customHeight="1" x14ac:dyDescent="0.2">
      <c r="A76" s="50" t="s">
        <v>34</v>
      </c>
      <c r="B76" s="2"/>
      <c r="C76" s="3"/>
      <c r="D76" s="58"/>
      <c r="E76" s="15"/>
      <c r="G76" s="86"/>
      <c r="H76" s="86"/>
    </row>
    <row r="77" spans="1:8" s="55" customFormat="1" ht="15" customHeight="1" x14ac:dyDescent="0.2">
      <c r="A77" s="51" t="s">
        <v>35</v>
      </c>
      <c r="B77" s="2"/>
      <c r="C77" s="3"/>
      <c r="D77" s="52"/>
      <c r="E77" s="53">
        <v>20464</v>
      </c>
      <c r="G77" s="86"/>
      <c r="H77" s="86"/>
    </row>
    <row r="78" spans="1:8" s="55" customFormat="1" ht="15" customHeight="1" x14ac:dyDescent="0.2">
      <c r="A78" s="51" t="s">
        <v>36</v>
      </c>
      <c r="B78" s="2"/>
      <c r="C78" s="3"/>
      <c r="D78" s="56"/>
      <c r="E78" s="20">
        <v>57975</v>
      </c>
      <c r="G78" s="86"/>
      <c r="H78" s="86"/>
    </row>
    <row r="79" spans="1:8" s="55" customFormat="1" ht="15" customHeight="1" x14ac:dyDescent="0.2">
      <c r="A79" s="51" t="s">
        <v>37</v>
      </c>
      <c r="B79" s="2"/>
      <c r="C79" s="3"/>
      <c r="D79" s="56"/>
      <c r="E79" s="20">
        <v>19912</v>
      </c>
      <c r="G79" s="86"/>
      <c r="H79" s="86"/>
    </row>
    <row r="80" spans="1:8" s="55" customFormat="1" ht="15" customHeight="1" x14ac:dyDescent="0.2">
      <c r="A80" s="51" t="s">
        <v>38</v>
      </c>
      <c r="B80" s="2"/>
      <c r="C80" s="3"/>
      <c r="D80" s="56"/>
      <c r="E80" s="29">
        <v>30000</v>
      </c>
      <c r="G80" s="86"/>
      <c r="H80" s="86"/>
    </row>
    <row r="81" spans="1:8" s="55" customFormat="1" ht="15" customHeight="1" x14ac:dyDescent="0.2">
      <c r="A81" s="50" t="s">
        <v>39</v>
      </c>
      <c r="B81" s="2"/>
      <c r="C81" s="3"/>
      <c r="D81" s="56"/>
      <c r="E81" s="59">
        <f>SUM(E77:E80)</f>
        <v>128351</v>
      </c>
      <c r="G81" s="86"/>
      <c r="H81" s="86"/>
    </row>
    <row r="82" spans="1:8" s="55" customFormat="1" ht="15" customHeight="1" x14ac:dyDescent="0.2">
      <c r="A82" s="50"/>
      <c r="B82" s="2"/>
      <c r="C82" s="3"/>
      <c r="D82" s="56"/>
      <c r="E82" s="15"/>
      <c r="G82" s="86"/>
      <c r="H82" s="86"/>
    </row>
    <row r="83" spans="1:8" s="55" customFormat="1" ht="15" customHeight="1" x14ac:dyDescent="0.2">
      <c r="A83" s="50" t="s">
        <v>40</v>
      </c>
      <c r="B83" s="2"/>
      <c r="C83" s="3"/>
      <c r="D83" s="56"/>
      <c r="E83" s="20">
        <v>17656</v>
      </c>
      <c r="G83" s="86"/>
      <c r="H83" s="86"/>
    </row>
    <row r="84" spans="1:8" s="55" customFormat="1" ht="15" customHeight="1" x14ac:dyDescent="0.2">
      <c r="A84" s="50" t="s">
        <v>82</v>
      </c>
      <c r="B84" s="2"/>
      <c r="C84" s="3"/>
      <c r="D84" s="56"/>
      <c r="E84" s="20">
        <v>13642</v>
      </c>
      <c r="G84" s="86"/>
      <c r="H84" s="86"/>
    </row>
    <row r="85" spans="1:8" s="55" customFormat="1" ht="15" customHeight="1" x14ac:dyDescent="0.2">
      <c r="A85" s="50" t="s">
        <v>41</v>
      </c>
      <c r="B85" s="2"/>
      <c r="C85" s="3"/>
      <c r="D85" s="56"/>
      <c r="E85" s="20">
        <v>13490</v>
      </c>
      <c r="G85" s="86"/>
      <c r="H85" s="86"/>
    </row>
    <row r="86" spans="1:8" s="55" customFormat="1" ht="15" customHeight="1" x14ac:dyDescent="0.2">
      <c r="A86" s="50"/>
      <c r="B86" s="2"/>
      <c r="C86" s="3"/>
      <c r="D86" s="60"/>
      <c r="E86" s="15"/>
      <c r="G86" s="86"/>
      <c r="H86" s="86"/>
    </row>
    <row r="87" spans="1:8" s="55" customFormat="1" ht="15" customHeight="1" x14ac:dyDescent="0.2">
      <c r="A87" s="50" t="s">
        <v>42</v>
      </c>
      <c r="B87" s="2"/>
      <c r="C87" s="3"/>
      <c r="D87" s="56"/>
      <c r="E87" s="15"/>
      <c r="G87" s="86"/>
      <c r="H87" s="86"/>
    </row>
    <row r="88" spans="1:8" s="55" customFormat="1" ht="15" customHeight="1" x14ac:dyDescent="0.2">
      <c r="A88" s="51" t="s">
        <v>43</v>
      </c>
      <c r="B88" s="2"/>
      <c r="C88" s="3"/>
      <c r="D88" s="61"/>
      <c r="E88" s="20">
        <v>1549</v>
      </c>
      <c r="G88" s="86"/>
      <c r="H88" s="86"/>
    </row>
    <row r="89" spans="1:8" s="55" customFormat="1" ht="15" customHeight="1" x14ac:dyDescent="0.2">
      <c r="A89" s="51" t="s">
        <v>44</v>
      </c>
      <c r="B89" s="2"/>
      <c r="C89" s="3"/>
      <c r="D89" s="56"/>
      <c r="E89" s="20">
        <v>899978</v>
      </c>
      <c r="G89" s="86"/>
      <c r="H89" s="86"/>
    </row>
    <row r="90" spans="1:8" s="55" customFormat="1" ht="15" customHeight="1" x14ac:dyDescent="0.2">
      <c r="A90" s="51" t="s">
        <v>97</v>
      </c>
      <c r="B90" s="2"/>
      <c r="C90" s="3"/>
      <c r="D90" s="56"/>
      <c r="E90" s="20">
        <v>-1106</v>
      </c>
      <c r="G90" s="86"/>
      <c r="H90" s="86"/>
    </row>
    <row r="91" spans="1:8" s="55" customFormat="1" ht="15" customHeight="1" x14ac:dyDescent="0.2">
      <c r="A91" s="51" t="s">
        <v>45</v>
      </c>
      <c r="B91" s="2"/>
      <c r="C91" s="3"/>
      <c r="D91" s="56"/>
      <c r="E91" s="20">
        <v>-709520</v>
      </c>
      <c r="G91" s="86"/>
      <c r="H91" s="86"/>
    </row>
    <row r="92" spans="1:8" s="55" customFormat="1" ht="15" customHeight="1" x14ac:dyDescent="0.2">
      <c r="A92" s="51" t="s">
        <v>46</v>
      </c>
      <c r="B92" s="2"/>
      <c r="C92" s="3"/>
      <c r="D92" s="56"/>
      <c r="E92" s="20">
        <v>-39986</v>
      </c>
      <c r="G92" s="86"/>
      <c r="H92" s="86"/>
    </row>
    <row r="93" spans="1:8" s="55" customFormat="1" ht="15" customHeight="1" x14ac:dyDescent="0.2">
      <c r="A93" s="50" t="s">
        <v>47</v>
      </c>
      <c r="B93" s="2"/>
      <c r="C93" s="3"/>
      <c r="D93" s="56"/>
      <c r="E93" s="62">
        <f>SUM(E88:E92)</f>
        <v>150915</v>
      </c>
      <c r="G93" s="86"/>
      <c r="H93" s="86"/>
    </row>
    <row r="94" spans="1:8" s="55" customFormat="1" ht="15" customHeight="1" x14ac:dyDescent="0.2">
      <c r="A94" s="2"/>
      <c r="B94" s="2"/>
      <c r="C94" s="3"/>
      <c r="D94" s="56"/>
      <c r="E94" s="63"/>
      <c r="G94" s="86"/>
      <c r="H94" s="86"/>
    </row>
    <row r="95" spans="1:8" s="55" customFormat="1" ht="15.75" customHeight="1" thickBot="1" x14ac:dyDescent="0.25">
      <c r="A95" s="50" t="s">
        <v>48</v>
      </c>
      <c r="B95" s="2"/>
      <c r="C95" s="3"/>
      <c r="D95" s="52"/>
      <c r="E95" s="57">
        <f>+E81+E83+E85+E93+E84</f>
        <v>324054</v>
      </c>
      <c r="G95" s="86"/>
      <c r="H95" s="86"/>
    </row>
    <row r="96" spans="1:8" s="55" customFormat="1" ht="16.5" customHeight="1" thickTop="1" thickBot="1" x14ac:dyDescent="0.25">
      <c r="A96" s="2"/>
      <c r="B96" s="2"/>
      <c r="C96" s="3"/>
      <c r="D96" s="64"/>
      <c r="E96" s="65"/>
      <c r="G96" s="86"/>
      <c r="H96" s="86"/>
    </row>
    <row r="97" spans="1:7" s="55" customFormat="1" x14ac:dyDescent="0.25">
      <c r="A97" s="7"/>
      <c r="B97" s="2"/>
      <c r="C97" s="3"/>
      <c r="D97" s="39"/>
      <c r="E97" s="66"/>
      <c r="G97" s="6"/>
    </row>
    <row r="98" spans="1:7" s="55" customFormat="1" ht="12.75" x14ac:dyDescent="0.2">
      <c r="A98" s="7"/>
      <c r="B98" s="2"/>
      <c r="C98" s="3"/>
      <c r="D98" s="39"/>
      <c r="E98" s="4"/>
    </row>
    <row r="99" spans="1:7" s="55" customFormat="1" ht="12.75" x14ac:dyDescent="0.2">
      <c r="A99" s="1" t="s">
        <v>0</v>
      </c>
      <c r="B99" s="2"/>
      <c r="C99" s="3"/>
      <c r="D99" s="39"/>
      <c r="E99" s="4"/>
    </row>
    <row r="100" spans="1:7" s="55" customFormat="1" ht="12.75" x14ac:dyDescent="0.2">
      <c r="A100" s="1" t="s">
        <v>1</v>
      </c>
      <c r="B100" s="2"/>
      <c r="C100" s="3"/>
      <c r="D100" s="39"/>
      <c r="E100" s="4"/>
    </row>
    <row r="101" spans="1:7" s="55" customFormat="1" ht="12.75" x14ac:dyDescent="0.2">
      <c r="A101" s="1" t="s">
        <v>91</v>
      </c>
      <c r="B101" s="2"/>
      <c r="C101" s="3"/>
      <c r="D101" s="39"/>
      <c r="E101" s="4"/>
    </row>
    <row r="102" spans="1:7" s="55" customFormat="1" ht="13.5" thickBot="1" x14ac:dyDescent="0.25">
      <c r="A102" s="7" t="s">
        <v>2</v>
      </c>
      <c r="B102" s="2"/>
      <c r="C102" s="3"/>
      <c r="D102" s="39"/>
      <c r="E102" s="4"/>
    </row>
    <row r="103" spans="1:7" s="55" customFormat="1" ht="12.75" x14ac:dyDescent="0.2">
      <c r="A103" s="2"/>
      <c r="B103" s="2"/>
      <c r="C103" s="3"/>
      <c r="D103" s="89" t="s">
        <v>5</v>
      </c>
      <c r="E103" s="90"/>
    </row>
    <row r="104" spans="1:7" s="55" customFormat="1" ht="12.75" x14ac:dyDescent="0.2">
      <c r="A104" s="2"/>
      <c r="B104" s="2"/>
      <c r="C104" s="3"/>
      <c r="D104" s="87">
        <f>D6</f>
        <v>43918</v>
      </c>
      <c r="E104" s="88"/>
    </row>
    <row r="105" spans="1:7" s="55" customFormat="1" ht="12.75" x14ac:dyDescent="0.2">
      <c r="A105" s="49" t="s">
        <v>49</v>
      </c>
      <c r="B105" s="2"/>
      <c r="C105" s="3"/>
      <c r="D105" s="14"/>
      <c r="E105" s="15"/>
    </row>
    <row r="106" spans="1:7" s="55" customFormat="1" ht="12.75" x14ac:dyDescent="0.2">
      <c r="A106" s="49"/>
      <c r="B106" s="2" t="s">
        <v>80</v>
      </c>
      <c r="C106" s="3"/>
      <c r="D106" s="14"/>
      <c r="E106" s="67">
        <f>D35</f>
        <v>-6944</v>
      </c>
    </row>
    <row r="107" spans="1:7" s="55" customFormat="1" ht="12.75" x14ac:dyDescent="0.2">
      <c r="A107" s="49"/>
      <c r="B107" s="68" t="s">
        <v>92</v>
      </c>
      <c r="C107" s="3"/>
      <c r="D107" s="14"/>
      <c r="E107" s="15"/>
    </row>
    <row r="108" spans="1:7" s="55" customFormat="1" ht="12.75" x14ac:dyDescent="0.2">
      <c r="A108" s="49"/>
      <c r="B108" s="51" t="s">
        <v>50</v>
      </c>
      <c r="C108" s="3"/>
      <c r="D108" s="14"/>
      <c r="E108" s="69">
        <v>2984</v>
      </c>
    </row>
    <row r="109" spans="1:7" s="55" customFormat="1" ht="12.75" x14ac:dyDescent="0.2">
      <c r="A109" s="49"/>
      <c r="B109" s="51" t="s">
        <v>51</v>
      </c>
      <c r="C109" s="3"/>
      <c r="D109" s="14"/>
      <c r="E109" s="20">
        <v>3544</v>
      </c>
    </row>
    <row r="110" spans="1:7" s="55" customFormat="1" ht="12.75" x14ac:dyDescent="0.2">
      <c r="A110" s="49"/>
      <c r="B110" s="51" t="s">
        <v>52</v>
      </c>
      <c r="C110" s="3"/>
      <c r="D110" s="14"/>
      <c r="E110" s="69"/>
    </row>
    <row r="111" spans="1:7" s="55" customFormat="1" ht="12.75" x14ac:dyDescent="0.2">
      <c r="A111" s="49"/>
      <c r="B111" s="70" t="s">
        <v>53</v>
      </c>
      <c r="C111" s="3"/>
      <c r="D111" s="14"/>
      <c r="E111" s="69">
        <v>-20627</v>
      </c>
    </row>
    <row r="112" spans="1:7" s="55" customFormat="1" ht="12.75" x14ac:dyDescent="0.2">
      <c r="A112" s="49"/>
      <c r="B112" s="70" t="s">
        <v>54</v>
      </c>
      <c r="C112" s="3"/>
      <c r="D112" s="14"/>
      <c r="E112" s="69">
        <v>9614</v>
      </c>
    </row>
    <row r="113" spans="1:5" s="55" customFormat="1" ht="12.75" x14ac:dyDescent="0.2">
      <c r="A113" s="49"/>
      <c r="B113" s="70" t="s">
        <v>55</v>
      </c>
      <c r="C113" s="3"/>
      <c r="D113" s="14"/>
      <c r="E113" s="69">
        <v>758</v>
      </c>
    </row>
    <row r="114" spans="1:5" s="55" customFormat="1" ht="12.75" x14ac:dyDescent="0.2">
      <c r="A114" s="49"/>
      <c r="B114" s="70" t="s">
        <v>56</v>
      </c>
      <c r="C114" s="3"/>
      <c r="D114" s="14"/>
      <c r="E114" s="69">
        <v>9472</v>
      </c>
    </row>
    <row r="115" spans="1:5" s="55" customFormat="1" ht="12.75" x14ac:dyDescent="0.2">
      <c r="A115" s="49"/>
      <c r="B115" s="70" t="s">
        <v>57</v>
      </c>
      <c r="C115" s="3"/>
      <c r="D115" s="14"/>
      <c r="E115" s="69">
        <v>1367</v>
      </c>
    </row>
    <row r="116" spans="1:5" s="55" customFormat="1" ht="12.75" x14ac:dyDescent="0.2">
      <c r="A116" s="49"/>
      <c r="B116" s="70" t="s">
        <v>58</v>
      </c>
      <c r="C116" s="3"/>
      <c r="D116" s="14"/>
      <c r="E116" s="69">
        <v>2071</v>
      </c>
    </row>
    <row r="117" spans="1:5" s="55" customFormat="1" ht="12.75" x14ac:dyDescent="0.2">
      <c r="A117" s="49"/>
      <c r="B117" s="70" t="s">
        <v>59</v>
      </c>
      <c r="C117" s="3"/>
      <c r="D117" s="14"/>
      <c r="E117" s="69">
        <v>-990</v>
      </c>
    </row>
    <row r="118" spans="1:5" s="55" customFormat="1" ht="12.75" x14ac:dyDescent="0.2">
      <c r="A118" s="50" t="s">
        <v>98</v>
      </c>
      <c r="B118" s="2"/>
      <c r="C118" s="3"/>
      <c r="D118" s="71"/>
      <c r="E118" s="72">
        <f>SUM(E106:E117)</f>
        <v>1249</v>
      </c>
    </row>
    <row r="119" spans="1:5" s="55" customFormat="1" ht="12.75" x14ac:dyDescent="0.2">
      <c r="A119" s="50"/>
      <c r="B119" s="2"/>
      <c r="C119" s="3"/>
      <c r="D119" s="73"/>
      <c r="E119" s="74"/>
    </row>
    <row r="120" spans="1:5" s="55" customFormat="1" ht="12.75" x14ac:dyDescent="0.2">
      <c r="A120" s="49" t="s">
        <v>60</v>
      </c>
      <c r="B120" s="2"/>
      <c r="C120" s="3"/>
      <c r="D120" s="73"/>
      <c r="E120" s="74"/>
    </row>
    <row r="121" spans="1:5" s="55" customFormat="1" ht="12.75" x14ac:dyDescent="0.2">
      <c r="A121" s="51" t="s">
        <v>61</v>
      </c>
      <c r="B121" s="2"/>
      <c r="C121" s="3"/>
      <c r="D121" s="75"/>
      <c r="E121" s="26">
        <v>-1729</v>
      </c>
    </row>
    <row r="122" spans="1:5" s="55" customFormat="1" ht="12.75" x14ac:dyDescent="0.2">
      <c r="A122" s="50" t="s">
        <v>84</v>
      </c>
      <c r="B122" s="2"/>
      <c r="C122" s="3"/>
      <c r="D122" s="77"/>
      <c r="E122" s="78">
        <f>SUM(E121:E121)</f>
        <v>-1729</v>
      </c>
    </row>
    <row r="123" spans="1:5" s="55" customFormat="1" ht="12.75" x14ac:dyDescent="0.2">
      <c r="A123" s="50"/>
      <c r="B123" s="2"/>
      <c r="C123" s="3"/>
      <c r="D123" s="73"/>
      <c r="E123" s="74"/>
    </row>
    <row r="124" spans="1:5" s="55" customFormat="1" ht="12.75" x14ac:dyDescent="0.2">
      <c r="A124" s="49" t="s">
        <v>62</v>
      </c>
      <c r="B124" s="2"/>
      <c r="C124" s="3"/>
      <c r="D124" s="73"/>
      <c r="E124" s="74"/>
    </row>
    <row r="125" spans="1:5" s="55" customFormat="1" ht="12.75" x14ac:dyDescent="0.2">
      <c r="A125" s="51" t="s">
        <v>63</v>
      </c>
      <c r="B125" s="2"/>
      <c r="C125" s="3"/>
      <c r="D125" s="73"/>
      <c r="E125" s="69">
        <v>1099</v>
      </c>
    </row>
    <row r="126" spans="1:5" s="55" customFormat="1" ht="12.75" x14ac:dyDescent="0.2">
      <c r="A126" s="51" t="s">
        <v>83</v>
      </c>
      <c r="B126" s="2"/>
      <c r="C126" s="3"/>
      <c r="D126" s="73"/>
      <c r="E126" s="69">
        <v>-842</v>
      </c>
    </row>
    <row r="127" spans="1:5" s="55" customFormat="1" ht="12.75" customHeight="1" x14ac:dyDescent="0.2">
      <c r="A127" s="51" t="s">
        <v>64</v>
      </c>
      <c r="B127" s="2"/>
      <c r="C127" s="3"/>
      <c r="D127" s="73"/>
      <c r="E127" s="26">
        <v>30000</v>
      </c>
    </row>
    <row r="128" spans="1:5" s="55" customFormat="1" ht="12.75" customHeight="1" x14ac:dyDescent="0.2">
      <c r="A128" s="51" t="s">
        <v>65</v>
      </c>
      <c r="B128" s="2"/>
      <c r="C128" s="3"/>
      <c r="D128" s="73"/>
      <c r="E128" s="26">
        <v>-30000</v>
      </c>
    </row>
    <row r="129" spans="1:9" s="55" customFormat="1" ht="12.75" customHeight="1" x14ac:dyDescent="0.2">
      <c r="A129" s="51" t="s">
        <v>93</v>
      </c>
      <c r="B129" s="2"/>
      <c r="C129" s="3"/>
      <c r="D129" s="73"/>
      <c r="E129" s="26">
        <v>-177</v>
      </c>
    </row>
    <row r="130" spans="1:9" s="55" customFormat="1" ht="12.75" x14ac:dyDescent="0.2">
      <c r="A130" s="50" t="s">
        <v>94</v>
      </c>
      <c r="B130" s="2"/>
      <c r="C130" s="3"/>
      <c r="D130" s="77"/>
      <c r="E130" s="78">
        <f>SUM(E125:E129)</f>
        <v>80</v>
      </c>
    </row>
    <row r="131" spans="1:9" s="55" customFormat="1" ht="12.75" x14ac:dyDescent="0.2">
      <c r="A131" s="50"/>
      <c r="B131" s="2"/>
      <c r="C131" s="3"/>
      <c r="D131" s="77"/>
      <c r="E131" s="79"/>
    </row>
    <row r="132" spans="1:9" s="55" customFormat="1" ht="12.75" x14ac:dyDescent="0.2">
      <c r="A132" s="50" t="s">
        <v>75</v>
      </c>
      <c r="B132" s="2"/>
      <c r="C132" s="3"/>
      <c r="D132" s="73"/>
      <c r="E132" s="69">
        <v>-240</v>
      </c>
    </row>
    <row r="133" spans="1:9" s="55" customFormat="1" ht="12.75" x14ac:dyDescent="0.2">
      <c r="A133" s="50"/>
      <c r="B133" s="2"/>
      <c r="C133" s="3"/>
      <c r="D133" s="73"/>
      <c r="E133" s="76"/>
    </row>
    <row r="134" spans="1:9" s="55" customFormat="1" ht="12.75" x14ac:dyDescent="0.2">
      <c r="A134" s="50" t="s">
        <v>95</v>
      </c>
      <c r="B134" s="2"/>
      <c r="C134" s="3"/>
      <c r="D134" s="80"/>
      <c r="E134" s="79">
        <f>+E118+E122+E130+E132</f>
        <v>-640</v>
      </c>
    </row>
    <row r="135" spans="1:9" x14ac:dyDescent="0.25">
      <c r="A135" s="50" t="s">
        <v>76</v>
      </c>
      <c r="B135" s="2"/>
      <c r="D135" s="73"/>
      <c r="E135" s="81">
        <v>47457</v>
      </c>
      <c r="F135" s="55"/>
      <c r="G135" s="55"/>
      <c r="H135" s="55"/>
      <c r="I135" s="55"/>
    </row>
    <row r="136" spans="1:9" ht="15.75" thickBot="1" x14ac:dyDescent="0.3">
      <c r="A136" s="50" t="s">
        <v>77</v>
      </c>
      <c r="B136" s="2"/>
      <c r="D136" s="82"/>
      <c r="E136" s="57">
        <f>SUM(E134:E135)</f>
        <v>46817</v>
      </c>
      <c r="F136" s="55"/>
      <c r="G136" s="55"/>
    </row>
    <row r="137" spans="1:9" ht="16.5" thickTop="1" thickBot="1" x14ac:dyDescent="0.3">
      <c r="A137" s="2"/>
      <c r="B137" s="2"/>
      <c r="D137" s="64"/>
      <c r="E137" s="83"/>
      <c r="F137" s="55"/>
      <c r="G137" s="55"/>
    </row>
    <row r="138" spans="1:9" x14ac:dyDescent="0.25">
      <c r="D138" s="85"/>
      <c r="E138" s="85"/>
    </row>
    <row r="139" spans="1:9" x14ac:dyDescent="0.25">
      <c r="E139" s="6"/>
    </row>
    <row r="140" spans="1:9" x14ac:dyDescent="0.25">
      <c r="B140" s="2"/>
    </row>
  </sheetData>
  <mergeCells count="4">
    <mergeCell ref="D104:E104"/>
    <mergeCell ref="D103:E103"/>
    <mergeCell ref="D58:E58"/>
    <mergeCell ref="D3:E3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Historical FS</vt:lpstr>
      <vt:lpstr>'2019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2020-04-27T20:49:46Z</cp:lastPrinted>
  <dcterms:created xsi:type="dcterms:W3CDTF">2018-02-13T02:23:57Z</dcterms:created>
  <dcterms:modified xsi:type="dcterms:W3CDTF">2020-04-27T21:58:30Z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