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ix.local\storage\private\compliance\SEC Reporting\Fiscal 2021\21Q1\21Q1 Earnings Release\"/>
    </mc:Choice>
  </mc:AlternateContent>
  <xr:revisionPtr revIDLastSave="0" documentId="13_ncr:1_{E501574E-EEDE-43E8-A0F0-FF163AD0FE8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021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'2021 Historical FS'!$A$1:$F$49,'2021 Historical FS'!$A$52:$F$93,'2021 Historical FS'!$A$95:$F$131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5" i="1" l="1"/>
  <c r="E14" i="1" l="1"/>
  <c r="E45" i="1"/>
  <c r="E120" i="1" l="1"/>
  <c r="E23" i="1" l="1"/>
  <c r="D25" i="1" l="1"/>
  <c r="E124" i="1" l="1"/>
  <c r="E65" i="1" l="1"/>
  <c r="D100" i="1" l="1"/>
  <c r="E89" i="1"/>
  <c r="E78" i="1"/>
  <c r="E71" i="1"/>
  <c r="E33" i="1"/>
  <c r="D31" i="1"/>
  <c r="E30" i="1"/>
  <c r="E29" i="1"/>
  <c r="E24" i="1"/>
  <c r="E22" i="1"/>
  <c r="D16" i="1"/>
  <c r="E15" i="1"/>
  <c r="D11" i="1"/>
  <c r="E10" i="1"/>
  <c r="E9" i="1"/>
  <c r="E6" i="1"/>
  <c r="D56" i="1" s="1"/>
  <c r="E5" i="1"/>
  <c r="E25" i="1" l="1"/>
  <c r="E91" i="1"/>
  <c r="E31" i="1"/>
  <c r="D18" i="1"/>
  <c r="D27" i="1" s="1"/>
  <c r="D35" i="1" s="1"/>
  <c r="E102" i="1" s="1"/>
  <c r="E11" i="1"/>
  <c r="E16" i="1"/>
  <c r="D20" i="1" l="1"/>
  <c r="E18" i="1"/>
  <c r="E20" i="1" s="1"/>
  <c r="E114" i="1"/>
  <c r="E128" i="1" s="1"/>
  <c r="E130" i="1" l="1"/>
  <c r="E27" i="1"/>
  <c r="E35" i="1" s="1"/>
  <c r="E47" i="1" s="1"/>
</calcChain>
</file>

<file path=xl/sharedStrings.xml><?xml version="1.0" encoding="utf-8"?>
<sst xmlns="http://schemas.openxmlformats.org/spreadsheetml/2006/main" count="101" uniqueCount="93">
  <si>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</si>
  <si>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</si>
  <si>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</si>
  <si>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</si>
  <si>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</si>
  <si>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</si>
  <si>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</si>
  <si>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</si>
  <si>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</si>
  <si>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</si>
  <si>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</si>
  <si>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</si>
  <si>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</si>
  <si>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</si>
  <si>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</si>
  <si>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</si>
  <si>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</si>
  <si>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</si>
  <si>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</si>
  <si>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</si>
  <si>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</si>
  <si>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</si>
  <si>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</si>
  <si>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</si>
  <si>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</si>
  <si>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</si>
  <si>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</si>
  <si>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</si>
  <si>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</si>
  <si>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</si>
  <si>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</si>
  <si>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</si>
  <si>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</si>
  <si>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</si>
  <si>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</si>
  <si>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</si>
  <si>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</si>
  <si>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</si>
  <si>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</si>
  <si>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</si>
  <si>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</si>
  <si>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</si>
  <si>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</si>
  <si>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</si>
  <si>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</si>
  <si>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</si>
  <si>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</si>
  <si>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</si>
  <si>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</si>
  <si>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</si>
  <si>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</si>
  <si>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</si>
  <si>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</si>
  <si>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</si>
  <si>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</si>
  <si>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</si>
  <si>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</si>
  <si>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</si>
  <si>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</si>
  <si>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</si>
  <si>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</si>
  <si>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Interest expense, net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</si>
  <si>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</si>
  <si>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</si>
  <si>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</si>
  <si>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</si>
  <si>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</si>
  <si>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</si>
  <si>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</si>
  <si>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</si>
  <si>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</si>
  <si>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</si>
  <si>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</si>
  <si>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</si>
  <si>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</si>
  <si>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</si>
  <si>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</si>
  <si>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</si>
  <si>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GAAP and Non-GAAP Statements of Operations 2021</t>
  </si>
  <si>
    <t>Cash and cash equivalents at beginning of period</t>
  </si>
  <si>
    <t>Net increase in cash and cash equivalents</t>
  </si>
  <si>
    <t>Net income</t>
  </si>
  <si>
    <t>Adjustments to reconcile net income to net cash provided by operating activities:</t>
  </si>
  <si>
    <t>Income from operations</t>
  </si>
  <si>
    <t>Other income, net</t>
  </si>
  <si>
    <t>Total interest expense and other expense, net</t>
  </si>
  <si>
    <t>GAAP net income</t>
  </si>
  <si>
    <t>Proceeds from common stock issuances related to employee benefit plans</t>
  </si>
  <si>
    <t>(6) Intangible asset amortization</t>
  </si>
  <si>
    <r>
      <t xml:space="preserve">Systems </t>
    </r>
    <r>
      <rPr>
        <vertAlign val="superscript"/>
        <sz val="10"/>
        <rFont val="Calibri"/>
        <family val="2"/>
      </rPr>
      <t>(1) (6)</t>
    </r>
  </si>
  <si>
    <t>Calix's non-GAAP measures are not in accordance with, or an alternative for, GAAP and may be different from non-GAAP measures used by other companies. In addition, the above non-GAAP Consolidated Statements of Operations are not based on a comprehensive set of accounting rules or principles.</t>
  </si>
  <si>
    <t>Condensed Consolidated Balance Sheet 2021</t>
  </si>
  <si>
    <t>Condensed Consolidated Statement of Cash Flows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</si>
</sst>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simano/Baking/03.06.2001/Sara%20Lee%2010.18.00/BFO%20Baking%20Transaction%20File/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urry/Local%20Settings/Temporary%20Internet%20Files/OLKC/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tjus/LOCALS~1/Temp/notes965B3E/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%20IB%20Folder/PROS%20Revenue/October%2006%20IPO%20Bakeoff%20Pitch/Model/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valenti/Local%20Settings/Temporary%20Internet%20Files/Content.Outlook/M318P9HW/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 t="str">
            <v/>
          </cell>
          <cell r="B262" t="e">
            <v>#N/A</v>
          </cell>
          <cell r="C262" t="e">
            <v>#N/A</v>
          </cell>
          <cell r="D262" t="e">
            <v>#N/A</v>
          </cell>
          <cell r="E262" t="str">
            <v/>
          </cell>
          <cell r="F262" t="e">
            <v>#N/A</v>
          </cell>
          <cell r="G262" t="e">
            <v>#N/A</v>
          </cell>
          <cell r="H262" t="e">
            <v>#N/A</v>
          </cell>
          <cell r="I262" t="str">
            <v/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 t="str">
            <v/>
          </cell>
          <cell r="E529">
            <v>253</v>
          </cell>
          <cell r="F529" t="e">
            <v>#N/A</v>
          </cell>
          <cell r="G529" t="str">
            <v/>
          </cell>
          <cell r="I529">
            <v>253</v>
          </cell>
          <cell r="J529" t="e">
            <v>#N/A</v>
          </cell>
          <cell r="K529" t="str">
            <v/>
          </cell>
        </row>
        <row r="530">
          <cell r="A530">
            <v>254</v>
          </cell>
          <cell r="B530" t="e">
            <v>#N/A</v>
          </cell>
          <cell r="C530" t="str">
            <v/>
          </cell>
          <cell r="E530">
            <v>254</v>
          </cell>
          <cell r="F530" t="e">
            <v>#N/A</v>
          </cell>
          <cell r="G530" t="str">
            <v/>
          </cell>
          <cell r="I530">
            <v>254</v>
          </cell>
          <cell r="J530" t="e">
            <v>#N/A</v>
          </cell>
          <cell r="K530" t="str">
            <v/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 t="str">
            <v/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 t="str">
            <v/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 t="str">
            <v/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 t="str">
            <v/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 t="str">
            <v/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 t="str">
            <v/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 t="str">
            <v/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4"/>
  <sheetViews>
    <sheetView showGridLines="0" tabSelected="1" zoomScale="120" zoomScaleNormal="120" zoomScaleSheetLayoutView="80" workbookViewId="0">
      <selection activeCell="J9" sqref="J9"/>
    </sheetView>
  </sheetViews>
  <sheetFormatPr defaultColWidth="9.109375" defaultRowHeight="14.4" x14ac:dyDescent="0.3"/>
  <cols>
    <col min="1" max="1" width="2.5546875" style="76" customWidth="1"/>
    <col min="2" max="2" width="70" style="76" customWidth="1"/>
    <col min="3" max="3" width="2" style="3" customWidth="1"/>
    <col min="4" max="4" width="11.5546875" style="6" customWidth="1"/>
    <col min="5" max="5" width="11.5546875" style="5" customWidth="1"/>
    <col min="6" max="6" width="1.88671875" style="6" customWidth="1"/>
    <col min="7" max="16384" width="9.109375" style="6"/>
  </cols>
  <sheetData>
    <row r="1" spans="1:5" x14ac:dyDescent="0.3">
      <c r="A1" s="1" t="s">
        <v>0</v>
      </c>
      <c r="B1" s="2"/>
      <c r="D1" s="4"/>
    </row>
    <row r="2" spans="1:5" x14ac:dyDescent="0.3">
      <c r="A2" s="1" t="s">
        <v>1</v>
      </c>
      <c r="B2" s="2"/>
      <c r="D2" s="4"/>
    </row>
    <row r="3" spans="1:5" ht="15" thickBot="1" x14ac:dyDescent="0.35">
      <c r="A3" s="1" t="s">
        <v>78</v>
      </c>
      <c r="B3" s="2"/>
      <c r="D3" s="85"/>
      <c r="E3" s="85"/>
    </row>
    <row r="4" spans="1:5" x14ac:dyDescent="0.3">
      <c r="A4" s="7" t="s">
        <v>2</v>
      </c>
      <c r="B4" s="2"/>
      <c r="D4" s="8" t="s">
        <v>3</v>
      </c>
      <c r="E4" s="9" t="s">
        <v>4</v>
      </c>
    </row>
    <row r="5" spans="1:5" x14ac:dyDescent="0.3">
      <c r="A5" s="2"/>
      <c r="B5" s="2"/>
      <c r="D5" s="10" t="s">
        <v>5</v>
      </c>
      <c r="E5" s="11" t="str">
        <f>D5</f>
        <v>Qtr Ending</v>
      </c>
    </row>
    <row r="6" spans="1:5" x14ac:dyDescent="0.3">
      <c r="A6" s="2"/>
      <c r="B6" s="2"/>
      <c r="D6" s="12">
        <v>44289</v>
      </c>
      <c r="E6" s="13">
        <f>D6</f>
        <v>44289</v>
      </c>
    </row>
    <row r="7" spans="1:5" x14ac:dyDescent="0.3">
      <c r="A7" s="2"/>
      <c r="B7" s="2"/>
      <c r="D7" s="14"/>
      <c r="E7" s="15"/>
    </row>
    <row r="8" spans="1:5" x14ac:dyDescent="0.3">
      <c r="A8" s="16" t="s">
        <v>6</v>
      </c>
      <c r="B8" s="2"/>
      <c r="D8" s="14"/>
      <c r="E8" s="15"/>
    </row>
    <row r="9" spans="1:5" x14ac:dyDescent="0.3">
      <c r="A9" s="2"/>
      <c r="B9" s="2" t="s">
        <v>58</v>
      </c>
      <c r="D9" s="17">
        <v>153302</v>
      </c>
      <c r="E9" s="18">
        <f>D9</f>
        <v>153302</v>
      </c>
    </row>
    <row r="10" spans="1:5" x14ac:dyDescent="0.3">
      <c r="A10" s="2"/>
      <c r="B10" s="2" t="s">
        <v>7</v>
      </c>
      <c r="D10" s="19">
        <v>8772</v>
      </c>
      <c r="E10" s="20">
        <f>D10</f>
        <v>8772</v>
      </c>
    </row>
    <row r="11" spans="1:5" x14ac:dyDescent="0.3">
      <c r="A11" s="16" t="s">
        <v>8</v>
      </c>
      <c r="B11" s="16"/>
      <c r="D11" s="21">
        <f>SUM(D9:D10)</f>
        <v>162074</v>
      </c>
      <c r="E11" s="22">
        <f>SUM(E9:E10)</f>
        <v>162074</v>
      </c>
    </row>
    <row r="12" spans="1:5" x14ac:dyDescent="0.3">
      <c r="A12" s="16"/>
      <c r="B12" s="16"/>
      <c r="D12" s="14"/>
      <c r="E12" s="15"/>
    </row>
    <row r="13" spans="1:5" x14ac:dyDescent="0.3">
      <c r="A13" s="16" t="s">
        <v>9</v>
      </c>
      <c r="B13" s="16"/>
      <c r="D13" s="14"/>
      <c r="E13" s="15"/>
    </row>
    <row r="14" spans="1:5" ht="15" x14ac:dyDescent="0.3">
      <c r="A14" s="2"/>
      <c r="B14" s="16" t="s">
        <v>89</v>
      </c>
      <c r="D14" s="19">
        <v>69663</v>
      </c>
      <c r="E14" s="20">
        <f>D14-E39-E44</f>
        <v>68843</v>
      </c>
    </row>
    <row r="15" spans="1:5" ht="15" x14ac:dyDescent="0.3">
      <c r="A15" s="2"/>
      <c r="B15" s="16" t="s">
        <v>10</v>
      </c>
      <c r="D15" s="19">
        <v>6169</v>
      </c>
      <c r="E15" s="20">
        <f>D15-E40</f>
        <v>6019</v>
      </c>
    </row>
    <row r="16" spans="1:5" x14ac:dyDescent="0.3">
      <c r="A16" s="16" t="s">
        <v>11</v>
      </c>
      <c r="B16" s="16"/>
      <c r="D16" s="21">
        <f>SUM(D14:D15)</f>
        <v>75832</v>
      </c>
      <c r="E16" s="22">
        <f>SUM(E14:E15)</f>
        <v>74862</v>
      </c>
    </row>
    <row r="17" spans="1:5" x14ac:dyDescent="0.3">
      <c r="A17" s="16"/>
      <c r="B17" s="16"/>
      <c r="D17" s="19"/>
      <c r="E17" s="20"/>
    </row>
    <row r="18" spans="1:5" x14ac:dyDescent="0.3">
      <c r="A18" s="16" t="s">
        <v>12</v>
      </c>
      <c r="B18" s="16"/>
      <c r="D18" s="19">
        <f>+D11-D16</f>
        <v>86242</v>
      </c>
      <c r="E18" s="20">
        <f>+E11-E16</f>
        <v>87212</v>
      </c>
    </row>
    <row r="19" spans="1:5" x14ac:dyDescent="0.3">
      <c r="A19" s="16"/>
      <c r="B19" s="16"/>
      <c r="D19" s="23"/>
      <c r="E19" s="15"/>
    </row>
    <row r="20" spans="1:5" x14ac:dyDescent="0.3">
      <c r="A20" s="16" t="s">
        <v>13</v>
      </c>
      <c r="B20" s="16"/>
      <c r="D20" s="24">
        <f>+D18/D11</f>
        <v>0.53211495983316259</v>
      </c>
      <c r="E20" s="25">
        <f>+E18/E11</f>
        <v>0.53809988030159062</v>
      </c>
    </row>
    <row r="21" spans="1:5" x14ac:dyDescent="0.3">
      <c r="A21" s="16"/>
      <c r="B21" s="16"/>
      <c r="D21" s="14"/>
      <c r="E21" s="15"/>
    </row>
    <row r="22" spans="1:5" ht="15" x14ac:dyDescent="0.3">
      <c r="A22" s="16" t="s">
        <v>69</v>
      </c>
      <c r="B22" s="16"/>
      <c r="D22" s="19">
        <v>28051</v>
      </c>
      <c r="E22" s="26">
        <f>D22-E41</f>
        <v>26604</v>
      </c>
    </row>
    <row r="23" spans="1:5" ht="15" x14ac:dyDescent="0.3">
      <c r="A23" s="16" t="s">
        <v>70</v>
      </c>
      <c r="B23" s="16"/>
      <c r="D23" s="19">
        <v>24364</v>
      </c>
      <c r="E23" s="26">
        <f>D23-E42</f>
        <v>22781</v>
      </c>
    </row>
    <row r="24" spans="1:5" ht="15" x14ac:dyDescent="0.3">
      <c r="A24" s="16" t="s">
        <v>59</v>
      </c>
      <c r="B24" s="16"/>
      <c r="D24" s="19">
        <v>13025</v>
      </c>
      <c r="E24" s="26">
        <f>D24-E43</f>
        <v>11196</v>
      </c>
    </row>
    <row r="25" spans="1:5" x14ac:dyDescent="0.3">
      <c r="A25" s="2"/>
      <c r="B25" s="16" t="s">
        <v>14</v>
      </c>
      <c r="D25" s="21">
        <f>SUM(D22:D24)</f>
        <v>65440</v>
      </c>
      <c r="E25" s="27">
        <f>SUM(E22:E24)</f>
        <v>60581</v>
      </c>
    </row>
    <row r="26" spans="1:5" x14ac:dyDescent="0.3">
      <c r="A26" s="16"/>
      <c r="B26" s="16"/>
      <c r="D26" s="19"/>
      <c r="E26" s="15"/>
    </row>
    <row r="27" spans="1:5" x14ac:dyDescent="0.3">
      <c r="A27" s="16" t="s">
        <v>83</v>
      </c>
      <c r="B27" s="16"/>
      <c r="D27" s="19">
        <f>D18-D25</f>
        <v>20802</v>
      </c>
      <c r="E27" s="20">
        <f>E18-E25</f>
        <v>26631</v>
      </c>
    </row>
    <row r="28" spans="1:5" x14ac:dyDescent="0.3">
      <c r="A28" s="16"/>
      <c r="B28" s="16"/>
      <c r="D28" s="19"/>
      <c r="E28" s="15"/>
    </row>
    <row r="29" spans="1:5" x14ac:dyDescent="0.3">
      <c r="A29" s="16" t="s">
        <v>61</v>
      </c>
      <c r="B29" s="16"/>
      <c r="D29" s="19">
        <v>-125</v>
      </c>
      <c r="E29" s="20">
        <f>D29</f>
        <v>-125</v>
      </c>
    </row>
    <row r="30" spans="1:5" x14ac:dyDescent="0.3">
      <c r="A30" s="16" t="s">
        <v>84</v>
      </c>
      <c r="B30" s="16"/>
      <c r="D30" s="28">
        <v>88</v>
      </c>
      <c r="E30" s="29">
        <f t="shared" ref="E30" si="0">D30</f>
        <v>88</v>
      </c>
    </row>
    <row r="31" spans="1:5" x14ac:dyDescent="0.3">
      <c r="A31" s="2"/>
      <c r="B31" s="16" t="s">
        <v>85</v>
      </c>
      <c r="D31" s="19">
        <f>SUM(D29:D30)</f>
        <v>-37</v>
      </c>
      <c r="E31" s="20">
        <f>SUM(E29:E30)</f>
        <v>-37</v>
      </c>
    </row>
    <row r="32" spans="1:5" x14ac:dyDescent="0.3">
      <c r="A32" s="16"/>
      <c r="B32" s="16"/>
      <c r="D32" s="19"/>
      <c r="E32" s="20"/>
    </row>
    <row r="33" spans="1:5" x14ac:dyDescent="0.3">
      <c r="A33" s="16" t="s">
        <v>15</v>
      </c>
      <c r="B33" s="16"/>
      <c r="D33" s="19">
        <v>150</v>
      </c>
      <c r="E33" s="20">
        <f>D33</f>
        <v>150</v>
      </c>
    </row>
    <row r="34" spans="1:5" x14ac:dyDescent="0.3">
      <c r="A34" s="16"/>
      <c r="B34" s="16"/>
      <c r="D34" s="19"/>
      <c r="E34" s="20"/>
    </row>
    <row r="35" spans="1:5" ht="15" thickBot="1" x14ac:dyDescent="0.35">
      <c r="A35" s="16" t="s">
        <v>81</v>
      </c>
      <c r="B35" s="16"/>
      <c r="D35" s="30">
        <f>+D27+D31-D33</f>
        <v>20615</v>
      </c>
      <c r="E35" s="31">
        <f>+E27+E31-E33</f>
        <v>26444</v>
      </c>
    </row>
    <row r="36" spans="1:5" ht="15" thickTop="1" x14ac:dyDescent="0.3">
      <c r="A36" s="16"/>
      <c r="B36" s="16"/>
      <c r="D36" s="14"/>
      <c r="E36" s="15"/>
    </row>
    <row r="37" spans="1:5" x14ac:dyDescent="0.3">
      <c r="A37" s="32" t="s">
        <v>16</v>
      </c>
      <c r="B37" s="32"/>
      <c r="D37" s="14"/>
      <c r="E37" s="15"/>
    </row>
    <row r="38" spans="1:5" x14ac:dyDescent="0.3">
      <c r="A38" s="16"/>
      <c r="B38" s="16"/>
      <c r="D38" s="14"/>
      <c r="E38" s="15"/>
    </row>
    <row r="39" spans="1:5" x14ac:dyDescent="0.3">
      <c r="A39" s="16" t="s">
        <v>60</v>
      </c>
      <c r="B39" s="16"/>
      <c r="D39" s="33"/>
      <c r="E39" s="18">
        <v>162</v>
      </c>
    </row>
    <row r="40" spans="1:5" x14ac:dyDescent="0.3">
      <c r="A40" s="16" t="s">
        <v>17</v>
      </c>
      <c r="B40" s="16"/>
      <c r="D40" s="33"/>
      <c r="E40" s="34">
        <v>150</v>
      </c>
    </row>
    <row r="41" spans="1:5" x14ac:dyDescent="0.3">
      <c r="A41" s="16" t="s">
        <v>67</v>
      </c>
      <c r="B41" s="16"/>
      <c r="D41" s="33"/>
      <c r="E41" s="34">
        <v>1447</v>
      </c>
    </row>
    <row r="42" spans="1:5" x14ac:dyDescent="0.3">
      <c r="A42" s="16" t="s">
        <v>68</v>
      </c>
      <c r="B42" s="16"/>
      <c r="D42" s="33"/>
      <c r="E42" s="34">
        <v>1583</v>
      </c>
    </row>
    <row r="43" spans="1:5" x14ac:dyDescent="0.3">
      <c r="A43" s="16" t="s">
        <v>57</v>
      </c>
      <c r="B43" s="16"/>
      <c r="D43" s="33"/>
      <c r="E43" s="34">
        <v>1829</v>
      </c>
    </row>
    <row r="44" spans="1:5" x14ac:dyDescent="0.3">
      <c r="A44" s="16" t="s">
        <v>88</v>
      </c>
      <c r="B44" s="16"/>
      <c r="D44" s="33"/>
      <c r="E44" s="29">
        <v>658</v>
      </c>
    </row>
    <row r="45" spans="1:5" x14ac:dyDescent="0.3">
      <c r="A45" s="6"/>
      <c r="B45" s="16" t="s">
        <v>18</v>
      </c>
      <c r="D45" s="33"/>
      <c r="E45" s="35">
        <f>SUM(E39:E44)</f>
        <v>5829</v>
      </c>
    </row>
    <row r="46" spans="1:5" x14ac:dyDescent="0.3">
      <c r="A46" s="16"/>
      <c r="B46" s="16"/>
      <c r="D46" s="14"/>
      <c r="E46" s="20"/>
    </row>
    <row r="47" spans="1:5" ht="15" thickBot="1" x14ac:dyDescent="0.35">
      <c r="A47" s="16" t="s">
        <v>86</v>
      </c>
      <c r="B47" s="16"/>
      <c r="D47" s="36"/>
      <c r="E47" s="37">
        <f>E35-E45</f>
        <v>20615</v>
      </c>
    </row>
    <row r="48" spans="1:5" x14ac:dyDescent="0.3">
      <c r="A48" s="16"/>
      <c r="B48" s="16"/>
      <c r="D48" s="38"/>
      <c r="E48" s="39"/>
    </row>
    <row r="49" spans="1:6" s="40" customFormat="1" ht="36.75" customHeight="1" x14ac:dyDescent="0.3">
      <c r="A49" s="86" t="s">
        <v>90</v>
      </c>
      <c r="B49" s="86"/>
      <c r="C49" s="86"/>
      <c r="D49" s="86"/>
      <c r="E49" s="86"/>
      <c r="F49" s="86"/>
    </row>
    <row r="50" spans="1:6" x14ac:dyDescent="0.3">
      <c r="A50" s="2"/>
      <c r="B50" s="2"/>
      <c r="D50" s="38"/>
      <c r="E50" s="4"/>
    </row>
    <row r="51" spans="1:6" x14ac:dyDescent="0.3">
      <c r="A51" s="2"/>
      <c r="B51" s="2"/>
      <c r="D51" s="38"/>
      <c r="E51" s="4"/>
    </row>
    <row r="52" spans="1:6" x14ac:dyDescent="0.3">
      <c r="A52" s="1" t="s">
        <v>0</v>
      </c>
      <c r="B52" s="2"/>
      <c r="D52" s="38"/>
      <c r="E52" s="4"/>
    </row>
    <row r="53" spans="1:6" x14ac:dyDescent="0.3">
      <c r="A53" s="1" t="s">
        <v>1</v>
      </c>
      <c r="B53" s="2"/>
      <c r="D53" s="38"/>
      <c r="E53" s="4"/>
    </row>
    <row r="54" spans="1:6" x14ac:dyDescent="0.3">
      <c r="A54" s="1" t="s">
        <v>91</v>
      </c>
      <c r="B54" s="2"/>
      <c r="D54" s="38"/>
      <c r="E54" s="4"/>
    </row>
    <row r="55" spans="1:6" ht="15" thickBot="1" x14ac:dyDescent="0.35">
      <c r="A55" s="7" t="s">
        <v>2</v>
      </c>
      <c r="B55" s="2"/>
      <c r="D55" s="38"/>
      <c r="E55" s="4"/>
    </row>
    <row r="56" spans="1:6" x14ac:dyDescent="0.3">
      <c r="A56" s="2"/>
      <c r="B56" s="2"/>
      <c r="D56" s="83">
        <f>E6</f>
        <v>44289</v>
      </c>
      <c r="E56" s="84"/>
    </row>
    <row r="57" spans="1:6" x14ac:dyDescent="0.3">
      <c r="A57" s="2"/>
      <c r="B57" s="2"/>
      <c r="D57" s="14"/>
      <c r="E57" s="15"/>
    </row>
    <row r="58" spans="1:6" x14ac:dyDescent="0.3">
      <c r="A58" s="41" t="s">
        <v>19</v>
      </c>
      <c r="B58" s="2"/>
      <c r="D58" s="14"/>
      <c r="E58" s="15"/>
    </row>
    <row r="59" spans="1:6" x14ac:dyDescent="0.3">
      <c r="A59" s="42" t="s">
        <v>20</v>
      </c>
      <c r="B59" s="2"/>
      <c r="D59" s="14"/>
      <c r="E59" s="15"/>
    </row>
    <row r="60" spans="1:6" x14ac:dyDescent="0.3">
      <c r="A60" s="43" t="s">
        <v>21</v>
      </c>
      <c r="B60" s="2"/>
      <c r="D60" s="44"/>
      <c r="E60" s="45">
        <v>85854</v>
      </c>
    </row>
    <row r="61" spans="1:6" x14ac:dyDescent="0.3">
      <c r="A61" s="43" t="s">
        <v>71</v>
      </c>
      <c r="B61" s="2"/>
      <c r="D61" s="44"/>
      <c r="E61" s="46">
        <v>64174</v>
      </c>
    </row>
    <row r="62" spans="1:6" s="47" customFormat="1" ht="15" customHeight="1" x14ac:dyDescent="0.3">
      <c r="A62" s="43" t="s">
        <v>22</v>
      </c>
      <c r="B62" s="2"/>
      <c r="C62" s="3"/>
      <c r="D62" s="48"/>
      <c r="E62" s="46">
        <v>74408</v>
      </c>
    </row>
    <row r="63" spans="1:6" s="47" customFormat="1" ht="15" customHeight="1" x14ac:dyDescent="0.3">
      <c r="A63" s="43" t="s">
        <v>23</v>
      </c>
      <c r="B63" s="2"/>
      <c r="C63" s="3"/>
      <c r="D63" s="48"/>
      <c r="E63" s="46">
        <v>72211</v>
      </c>
    </row>
    <row r="64" spans="1:6" s="47" customFormat="1" ht="15" customHeight="1" x14ac:dyDescent="0.3">
      <c r="A64" s="43" t="s">
        <v>24</v>
      </c>
      <c r="B64" s="2"/>
      <c r="C64" s="3"/>
      <c r="D64" s="48"/>
      <c r="E64" s="29">
        <v>13122</v>
      </c>
    </row>
    <row r="65" spans="1:5" s="47" customFormat="1" ht="15" customHeight="1" x14ac:dyDescent="0.3">
      <c r="A65" s="42" t="s">
        <v>25</v>
      </c>
      <c r="B65" s="2"/>
      <c r="C65" s="3"/>
      <c r="D65" s="48"/>
      <c r="E65" s="26">
        <f>SUM(E60:E64)</f>
        <v>309769</v>
      </c>
    </row>
    <row r="66" spans="1:5" s="47" customFormat="1" ht="15" customHeight="1" x14ac:dyDescent="0.3">
      <c r="A66" s="42"/>
      <c r="B66" s="2"/>
      <c r="C66" s="3"/>
      <c r="D66" s="48"/>
      <c r="E66" s="15"/>
    </row>
    <row r="67" spans="1:5" s="47" customFormat="1" ht="15" customHeight="1" x14ac:dyDescent="0.3">
      <c r="A67" s="43" t="s">
        <v>26</v>
      </c>
      <c r="B67" s="2"/>
      <c r="C67" s="3"/>
      <c r="D67" s="48"/>
      <c r="E67" s="20">
        <v>20103</v>
      </c>
    </row>
    <row r="68" spans="1:5" s="47" customFormat="1" ht="15" customHeight="1" x14ac:dyDescent="0.3">
      <c r="A68" s="43" t="s">
        <v>62</v>
      </c>
      <c r="B68" s="2"/>
      <c r="C68" s="3"/>
      <c r="D68" s="48"/>
      <c r="E68" s="20">
        <v>11015</v>
      </c>
    </row>
    <row r="69" spans="1:5" s="47" customFormat="1" ht="15" customHeight="1" x14ac:dyDescent="0.3">
      <c r="A69" s="43" t="s">
        <v>27</v>
      </c>
      <c r="B69" s="2"/>
      <c r="C69" s="3"/>
      <c r="D69" s="48"/>
      <c r="E69" s="20">
        <v>116175</v>
      </c>
    </row>
    <row r="70" spans="1:5" s="47" customFormat="1" ht="15" customHeight="1" x14ac:dyDescent="0.3">
      <c r="A70" s="43" t="s">
        <v>28</v>
      </c>
      <c r="B70" s="2"/>
      <c r="C70" s="3"/>
      <c r="D70" s="48"/>
      <c r="E70" s="29">
        <v>11073</v>
      </c>
    </row>
    <row r="71" spans="1:5" s="47" customFormat="1" ht="15.75" customHeight="1" thickBot="1" x14ac:dyDescent="0.35">
      <c r="A71" s="42" t="s">
        <v>29</v>
      </c>
      <c r="B71" s="2"/>
      <c r="C71" s="3"/>
      <c r="D71" s="44"/>
      <c r="E71" s="49">
        <f>SUM(E65:E70)</f>
        <v>468135</v>
      </c>
    </row>
    <row r="72" spans="1:5" s="47" customFormat="1" ht="15.75" customHeight="1" thickTop="1" x14ac:dyDescent="0.3">
      <c r="A72" s="2"/>
      <c r="B72" s="2"/>
      <c r="C72" s="3"/>
      <c r="D72" s="50"/>
      <c r="E72" s="15"/>
    </row>
    <row r="73" spans="1:5" s="47" customFormat="1" ht="15" customHeight="1" x14ac:dyDescent="0.3">
      <c r="A73" s="41" t="s">
        <v>30</v>
      </c>
      <c r="B73" s="2"/>
      <c r="C73" s="3"/>
      <c r="D73" s="50"/>
      <c r="E73" s="15"/>
    </row>
    <row r="74" spans="1:5" s="47" customFormat="1" ht="15" customHeight="1" x14ac:dyDescent="0.3">
      <c r="A74" s="42" t="s">
        <v>31</v>
      </c>
      <c r="B74" s="2"/>
      <c r="C74" s="3"/>
      <c r="D74" s="50"/>
      <c r="E74" s="15"/>
    </row>
    <row r="75" spans="1:5" s="47" customFormat="1" ht="15" customHeight="1" x14ac:dyDescent="0.3">
      <c r="A75" s="43" t="s">
        <v>32</v>
      </c>
      <c r="B75" s="2"/>
      <c r="C75" s="3"/>
      <c r="D75" s="44"/>
      <c r="E75" s="45">
        <v>29224</v>
      </c>
    </row>
    <row r="76" spans="1:5" s="47" customFormat="1" ht="15" customHeight="1" x14ac:dyDescent="0.3">
      <c r="A76" s="43" t="s">
        <v>33</v>
      </c>
      <c r="B76" s="2"/>
      <c r="C76" s="3"/>
      <c r="D76" s="48"/>
      <c r="E76" s="20">
        <v>56031</v>
      </c>
    </row>
    <row r="77" spans="1:5" s="47" customFormat="1" ht="15" customHeight="1" x14ac:dyDescent="0.3">
      <c r="A77" s="43" t="s">
        <v>34</v>
      </c>
      <c r="B77" s="2"/>
      <c r="C77" s="3"/>
      <c r="D77" s="48"/>
      <c r="E77" s="29">
        <v>24127</v>
      </c>
    </row>
    <row r="78" spans="1:5" s="47" customFormat="1" ht="15" customHeight="1" x14ac:dyDescent="0.3">
      <c r="A78" s="42" t="s">
        <v>35</v>
      </c>
      <c r="B78" s="2"/>
      <c r="C78" s="3"/>
      <c r="D78" s="48"/>
      <c r="E78" s="51">
        <f>SUM(E75:E77)</f>
        <v>109382</v>
      </c>
    </row>
    <row r="79" spans="1:5" s="47" customFormat="1" ht="15" customHeight="1" x14ac:dyDescent="0.3">
      <c r="A79" s="42"/>
      <c r="B79" s="2"/>
      <c r="C79" s="3"/>
      <c r="D79" s="48"/>
      <c r="E79" s="15"/>
    </row>
    <row r="80" spans="1:5" s="47" customFormat="1" ht="15" customHeight="1" x14ac:dyDescent="0.3">
      <c r="A80" s="42" t="s">
        <v>36</v>
      </c>
      <c r="B80" s="2"/>
      <c r="C80" s="3"/>
      <c r="D80" s="48"/>
      <c r="E80" s="20">
        <v>20329</v>
      </c>
    </row>
    <row r="81" spans="1:5" s="47" customFormat="1" ht="15" customHeight="1" x14ac:dyDescent="0.3">
      <c r="A81" s="42" t="s">
        <v>63</v>
      </c>
      <c r="B81" s="2"/>
      <c r="C81" s="3"/>
      <c r="D81" s="48"/>
      <c r="E81" s="20">
        <v>12167</v>
      </c>
    </row>
    <row r="82" spans="1:5" s="47" customFormat="1" ht="15" customHeight="1" x14ac:dyDescent="0.3">
      <c r="A82" s="42" t="s">
        <v>37</v>
      </c>
      <c r="B82" s="2"/>
      <c r="C82" s="3"/>
      <c r="D82" s="48"/>
      <c r="E82" s="20">
        <v>11542</v>
      </c>
    </row>
    <row r="83" spans="1:5" s="47" customFormat="1" ht="15" customHeight="1" x14ac:dyDescent="0.3">
      <c r="A83" s="42"/>
      <c r="B83" s="2"/>
      <c r="C83" s="3"/>
      <c r="D83" s="52"/>
      <c r="E83" s="15"/>
    </row>
    <row r="84" spans="1:5" s="47" customFormat="1" ht="15" customHeight="1" x14ac:dyDescent="0.3">
      <c r="A84" s="42" t="s">
        <v>38</v>
      </c>
      <c r="B84" s="2"/>
      <c r="C84" s="3"/>
      <c r="D84" s="48"/>
      <c r="E84" s="15"/>
    </row>
    <row r="85" spans="1:5" s="47" customFormat="1" ht="15" customHeight="1" x14ac:dyDescent="0.3">
      <c r="A85" s="43" t="s">
        <v>39</v>
      </c>
      <c r="B85" s="2"/>
      <c r="C85" s="3"/>
      <c r="D85" s="53"/>
      <c r="E85" s="20">
        <v>1572</v>
      </c>
    </row>
    <row r="86" spans="1:5" s="47" customFormat="1" ht="15" customHeight="1" x14ac:dyDescent="0.3">
      <c r="A86" s="43" t="s">
        <v>40</v>
      </c>
      <c r="B86" s="2"/>
      <c r="C86" s="3"/>
      <c r="D86" s="48"/>
      <c r="E86" s="20">
        <v>961846</v>
      </c>
    </row>
    <row r="87" spans="1:5" s="47" customFormat="1" ht="15" customHeight="1" x14ac:dyDescent="0.3">
      <c r="A87" s="43" t="s">
        <v>65</v>
      </c>
      <c r="B87" s="2"/>
      <c r="C87" s="3"/>
      <c r="D87" s="48"/>
      <c r="E87" s="20">
        <v>-226</v>
      </c>
    </row>
    <row r="88" spans="1:5" s="47" customFormat="1" ht="15" customHeight="1" x14ac:dyDescent="0.3">
      <c r="A88" s="43" t="s">
        <v>41</v>
      </c>
      <c r="B88" s="2"/>
      <c r="C88" s="3"/>
      <c r="D88" s="48"/>
      <c r="E88" s="20">
        <v>-648477</v>
      </c>
    </row>
    <row r="89" spans="1:5" s="47" customFormat="1" ht="15" customHeight="1" x14ac:dyDescent="0.3">
      <c r="A89" s="42" t="s">
        <v>42</v>
      </c>
      <c r="B89" s="2"/>
      <c r="C89" s="3"/>
      <c r="D89" s="48"/>
      <c r="E89" s="54">
        <f>SUM(E85:E88)</f>
        <v>314715</v>
      </c>
    </row>
    <row r="90" spans="1:5" s="47" customFormat="1" ht="15" customHeight="1" x14ac:dyDescent="0.3">
      <c r="A90" s="2"/>
      <c r="B90" s="2"/>
      <c r="C90" s="3"/>
      <c r="D90" s="48"/>
      <c r="E90" s="55"/>
    </row>
    <row r="91" spans="1:5" s="47" customFormat="1" ht="15.75" customHeight="1" thickBot="1" x14ac:dyDescent="0.35">
      <c r="A91" s="42" t="s">
        <v>43</v>
      </c>
      <c r="B91" s="2"/>
      <c r="C91" s="3"/>
      <c r="D91" s="44"/>
      <c r="E91" s="49">
        <f>+E78+E80+E82+E89+E81</f>
        <v>468135</v>
      </c>
    </row>
    <row r="92" spans="1:5" s="47" customFormat="1" ht="16.5" customHeight="1" thickTop="1" thickBot="1" x14ac:dyDescent="0.35">
      <c r="A92" s="2"/>
      <c r="B92" s="2"/>
      <c r="C92" s="3"/>
      <c r="D92" s="56"/>
      <c r="E92" s="57"/>
    </row>
    <row r="93" spans="1:5" s="47" customFormat="1" ht="13.8" x14ac:dyDescent="0.3">
      <c r="A93" s="7"/>
      <c r="B93" s="2"/>
      <c r="C93" s="3"/>
      <c r="D93" s="38"/>
      <c r="E93" s="58"/>
    </row>
    <row r="94" spans="1:5" s="47" customFormat="1" ht="13.8" x14ac:dyDescent="0.3">
      <c r="A94" s="7"/>
      <c r="B94" s="2"/>
      <c r="C94" s="3"/>
      <c r="D94" s="38"/>
      <c r="E94" s="4"/>
    </row>
    <row r="95" spans="1:5" s="47" customFormat="1" ht="13.8" x14ac:dyDescent="0.3">
      <c r="A95" s="1" t="s">
        <v>0</v>
      </c>
      <c r="B95" s="2"/>
      <c r="C95" s="3"/>
      <c r="D95" s="38"/>
      <c r="E95" s="4"/>
    </row>
    <row r="96" spans="1:5" s="47" customFormat="1" ht="13.8" x14ac:dyDescent="0.3">
      <c r="A96" s="1" t="s">
        <v>1</v>
      </c>
      <c r="B96" s="2"/>
      <c r="C96" s="3"/>
      <c r="D96" s="38"/>
      <c r="E96" s="4"/>
    </row>
    <row r="97" spans="1:8" s="47" customFormat="1" ht="13.8" x14ac:dyDescent="0.3">
      <c r="A97" s="1" t="s">
        <v>92</v>
      </c>
      <c r="B97" s="2"/>
      <c r="C97" s="3"/>
      <c r="D97" s="38"/>
      <c r="E97" s="4"/>
    </row>
    <row r="98" spans="1:8" s="47" customFormat="1" thickBot="1" x14ac:dyDescent="0.35">
      <c r="A98" s="7" t="s">
        <v>2</v>
      </c>
      <c r="B98" s="2"/>
      <c r="C98" s="3"/>
      <c r="D98" s="38"/>
      <c r="E98" s="4"/>
    </row>
    <row r="99" spans="1:8" s="47" customFormat="1" ht="15" customHeight="1" x14ac:dyDescent="0.3">
      <c r="A99" s="2"/>
      <c r="B99" s="2"/>
      <c r="C99" s="3"/>
      <c r="D99" s="81" t="s">
        <v>5</v>
      </c>
      <c r="E99" s="82"/>
    </row>
    <row r="100" spans="1:8" s="47" customFormat="1" ht="13.8" x14ac:dyDescent="0.3">
      <c r="A100" s="2"/>
      <c r="B100" s="2"/>
      <c r="C100" s="3"/>
      <c r="D100" s="79">
        <f>D6</f>
        <v>44289</v>
      </c>
      <c r="E100" s="80"/>
    </row>
    <row r="101" spans="1:8" s="47" customFormat="1" ht="13.8" x14ac:dyDescent="0.3">
      <c r="A101" s="41" t="s">
        <v>44</v>
      </c>
      <c r="B101" s="2"/>
      <c r="C101" s="3"/>
      <c r="D101" s="14"/>
      <c r="E101" s="15"/>
    </row>
    <row r="102" spans="1:8" s="47" customFormat="1" ht="13.8" x14ac:dyDescent="0.3">
      <c r="A102" s="41"/>
      <c r="B102" s="2" t="s">
        <v>81</v>
      </c>
      <c r="C102" s="3"/>
      <c r="D102" s="14"/>
      <c r="E102" s="59">
        <f>D35</f>
        <v>20615</v>
      </c>
      <c r="H102" s="78"/>
    </row>
    <row r="103" spans="1:8" s="47" customFormat="1" ht="13.8" x14ac:dyDescent="0.3">
      <c r="A103" s="41"/>
      <c r="B103" s="60" t="s">
        <v>82</v>
      </c>
      <c r="C103" s="3"/>
      <c r="D103" s="14"/>
      <c r="E103" s="15"/>
    </row>
    <row r="104" spans="1:8" s="47" customFormat="1" ht="13.8" x14ac:dyDescent="0.3">
      <c r="A104" s="41"/>
      <c r="B104" s="43" t="s">
        <v>45</v>
      </c>
      <c r="C104" s="3"/>
      <c r="D104" s="14"/>
      <c r="E104" s="61">
        <v>5171</v>
      </c>
      <c r="H104" s="78"/>
    </row>
    <row r="105" spans="1:8" s="47" customFormat="1" ht="13.8" x14ac:dyDescent="0.3">
      <c r="A105" s="41"/>
      <c r="B105" s="43" t="s">
        <v>46</v>
      </c>
      <c r="C105" s="3"/>
      <c r="D105" s="14"/>
      <c r="E105" s="20">
        <f>3986+91</f>
        <v>4077</v>
      </c>
      <c r="H105" s="78"/>
    </row>
    <row r="106" spans="1:8" s="47" customFormat="1" ht="13.8" x14ac:dyDescent="0.3">
      <c r="A106" s="41"/>
      <c r="B106" s="43" t="s">
        <v>47</v>
      </c>
      <c r="C106" s="3"/>
      <c r="D106" s="14"/>
      <c r="E106" s="61"/>
      <c r="H106" s="78"/>
    </row>
    <row r="107" spans="1:8" s="47" customFormat="1" ht="13.8" x14ac:dyDescent="0.3">
      <c r="A107" s="41"/>
      <c r="B107" s="62" t="s">
        <v>48</v>
      </c>
      <c r="C107" s="3"/>
      <c r="D107" s="14"/>
      <c r="E107" s="61">
        <v>-4989</v>
      </c>
      <c r="H107" s="78"/>
    </row>
    <row r="108" spans="1:8" s="47" customFormat="1" ht="13.8" x14ac:dyDescent="0.3">
      <c r="A108" s="41"/>
      <c r="B108" s="62" t="s">
        <v>49</v>
      </c>
      <c r="C108" s="3"/>
      <c r="D108" s="14"/>
      <c r="E108" s="61">
        <v>-19943</v>
      </c>
      <c r="H108" s="78"/>
    </row>
    <row r="109" spans="1:8" s="47" customFormat="1" ht="13.8" x14ac:dyDescent="0.3">
      <c r="A109" s="41"/>
      <c r="B109" s="62" t="s">
        <v>50</v>
      </c>
      <c r="C109" s="3"/>
      <c r="D109" s="14"/>
      <c r="E109" s="61">
        <v>-1321</v>
      </c>
      <c r="H109" s="78"/>
    </row>
    <row r="110" spans="1:8" s="47" customFormat="1" ht="13.8" x14ac:dyDescent="0.3">
      <c r="A110" s="41"/>
      <c r="B110" s="62" t="s">
        <v>51</v>
      </c>
      <c r="C110" s="3"/>
      <c r="D110" s="14"/>
      <c r="E110" s="61">
        <v>16156</v>
      </c>
      <c r="H110" s="78"/>
    </row>
    <row r="111" spans="1:8" s="47" customFormat="1" ht="13.8" x14ac:dyDescent="0.3">
      <c r="A111" s="41"/>
      <c r="B111" s="62" t="s">
        <v>52</v>
      </c>
      <c r="C111" s="3"/>
      <c r="D111" s="14"/>
      <c r="E111" s="61">
        <v>-12856</v>
      </c>
      <c r="H111" s="78"/>
    </row>
    <row r="112" spans="1:8" s="47" customFormat="1" ht="13.8" x14ac:dyDescent="0.3">
      <c r="A112" s="41"/>
      <c r="B112" s="62" t="s">
        <v>53</v>
      </c>
      <c r="C112" s="3"/>
      <c r="D112" s="14"/>
      <c r="E112" s="61">
        <v>5362</v>
      </c>
      <c r="H112" s="78"/>
    </row>
    <row r="113" spans="1:8" s="47" customFormat="1" ht="13.8" x14ac:dyDescent="0.3">
      <c r="A113" s="41"/>
      <c r="B113" s="62" t="s">
        <v>54</v>
      </c>
      <c r="C113" s="3"/>
      <c r="D113" s="14"/>
      <c r="E113" s="61">
        <v>-2374</v>
      </c>
      <c r="H113" s="78"/>
    </row>
    <row r="114" spans="1:8" s="47" customFormat="1" ht="13.8" x14ac:dyDescent="0.3">
      <c r="A114" s="42" t="s">
        <v>66</v>
      </c>
      <c r="B114" s="2"/>
      <c r="C114" s="3"/>
      <c r="D114" s="63"/>
      <c r="E114" s="64">
        <f>SUM(E102:E113)</f>
        <v>9898</v>
      </c>
      <c r="H114" s="78"/>
    </row>
    <row r="115" spans="1:8" s="47" customFormat="1" ht="13.8" x14ac:dyDescent="0.3">
      <c r="A115" s="42"/>
      <c r="B115" s="2"/>
      <c r="C115" s="3"/>
      <c r="D115" s="65"/>
      <c r="E115" s="66"/>
      <c r="H115" s="78"/>
    </row>
    <row r="116" spans="1:8" s="47" customFormat="1" ht="13.8" x14ac:dyDescent="0.3">
      <c r="A116" s="41" t="s">
        <v>72</v>
      </c>
      <c r="B116" s="2"/>
      <c r="C116" s="3"/>
      <c r="D116" s="65"/>
      <c r="E116" s="66"/>
      <c r="H116" s="78"/>
    </row>
    <row r="117" spans="1:8" s="47" customFormat="1" ht="13.8" x14ac:dyDescent="0.3">
      <c r="A117" s="43" t="s">
        <v>55</v>
      </c>
      <c r="B117" s="2"/>
      <c r="C117" s="3"/>
      <c r="D117" s="67"/>
      <c r="E117" s="61">
        <v>-2274</v>
      </c>
      <c r="H117" s="78"/>
    </row>
    <row r="118" spans="1:8" s="47" customFormat="1" ht="13.8" x14ac:dyDescent="0.3">
      <c r="A118" s="43" t="s">
        <v>74</v>
      </c>
      <c r="B118" s="2"/>
      <c r="C118" s="3"/>
      <c r="D118" s="67"/>
      <c r="E118" s="71">
        <v>-54192</v>
      </c>
      <c r="H118" s="78"/>
    </row>
    <row r="119" spans="1:8" s="47" customFormat="1" ht="13.8" x14ac:dyDescent="0.3">
      <c r="A119" s="43" t="s">
        <v>77</v>
      </c>
      <c r="B119" s="2"/>
      <c r="C119" s="3"/>
      <c r="D119" s="67"/>
      <c r="E119" s="71">
        <v>43000</v>
      </c>
      <c r="H119" s="78"/>
    </row>
    <row r="120" spans="1:8" s="47" customFormat="1" ht="13.8" x14ac:dyDescent="0.3">
      <c r="A120" s="42" t="s">
        <v>73</v>
      </c>
      <c r="B120" s="2"/>
      <c r="C120" s="3"/>
      <c r="D120" s="67"/>
      <c r="E120" s="64">
        <f>SUM(E117:E119)</f>
        <v>-13466</v>
      </c>
      <c r="H120" s="78"/>
    </row>
    <row r="121" spans="1:8" s="47" customFormat="1" ht="13.8" x14ac:dyDescent="0.3">
      <c r="A121" s="42"/>
      <c r="B121" s="2"/>
      <c r="C121" s="3"/>
      <c r="D121" s="65"/>
      <c r="E121" s="66"/>
      <c r="H121" s="78"/>
    </row>
    <row r="122" spans="1:8" s="47" customFormat="1" ht="13.8" x14ac:dyDescent="0.3">
      <c r="A122" s="41" t="s">
        <v>56</v>
      </c>
      <c r="B122" s="2"/>
      <c r="C122" s="3"/>
      <c r="D122" s="65"/>
      <c r="E122" s="66"/>
      <c r="H122" s="78"/>
    </row>
    <row r="123" spans="1:8" s="47" customFormat="1" ht="13.8" x14ac:dyDescent="0.3">
      <c r="A123" s="43" t="s">
        <v>87</v>
      </c>
      <c r="B123" s="2"/>
      <c r="C123" s="3"/>
      <c r="D123" s="65"/>
      <c r="E123" s="61">
        <v>8639</v>
      </c>
      <c r="H123" s="78"/>
    </row>
    <row r="124" spans="1:8" s="47" customFormat="1" ht="13.8" x14ac:dyDescent="0.3">
      <c r="A124" s="42" t="s">
        <v>64</v>
      </c>
      <c r="B124" s="2"/>
      <c r="C124" s="3"/>
      <c r="D124" s="69"/>
      <c r="E124" s="70">
        <f>SUM(E123:E123)</f>
        <v>8639</v>
      </c>
      <c r="H124" s="78"/>
    </row>
    <row r="125" spans="1:8" s="47" customFormat="1" ht="13.8" x14ac:dyDescent="0.3">
      <c r="A125" s="42"/>
      <c r="B125" s="2"/>
      <c r="C125" s="3"/>
      <c r="D125" s="69"/>
      <c r="E125" s="71"/>
      <c r="H125" s="78"/>
    </row>
    <row r="126" spans="1:8" s="47" customFormat="1" ht="13.8" x14ac:dyDescent="0.3">
      <c r="A126" s="42" t="s">
        <v>75</v>
      </c>
      <c r="B126" s="2"/>
      <c r="C126" s="3"/>
      <c r="D126" s="65"/>
      <c r="E126" s="61">
        <v>-24</v>
      </c>
      <c r="H126" s="78"/>
    </row>
    <row r="127" spans="1:8" s="47" customFormat="1" ht="13.8" x14ac:dyDescent="0.3">
      <c r="A127" s="42"/>
      <c r="B127" s="2"/>
      <c r="C127" s="3"/>
      <c r="D127" s="65"/>
      <c r="E127" s="68"/>
      <c r="H127" s="78"/>
    </row>
    <row r="128" spans="1:8" s="47" customFormat="1" ht="13.8" x14ac:dyDescent="0.3">
      <c r="A128" s="42" t="s">
        <v>80</v>
      </c>
      <c r="B128" s="2"/>
      <c r="C128" s="3"/>
      <c r="D128" s="72"/>
      <c r="E128" s="71">
        <f>+E114+E120+E124+E126</f>
        <v>5047</v>
      </c>
      <c r="H128" s="78"/>
    </row>
    <row r="129" spans="1:8" x14ac:dyDescent="0.3">
      <c r="A129" s="42" t="s">
        <v>79</v>
      </c>
      <c r="B129" s="2"/>
      <c r="D129" s="65"/>
      <c r="E129" s="73">
        <v>80807</v>
      </c>
      <c r="F129" s="47"/>
      <c r="H129" s="78"/>
    </row>
    <row r="130" spans="1:8" ht="15" thickBot="1" x14ac:dyDescent="0.35">
      <c r="A130" s="42" t="s">
        <v>76</v>
      </c>
      <c r="B130" s="2"/>
      <c r="D130" s="74"/>
      <c r="E130" s="49">
        <f>SUM(E128:E129)</f>
        <v>85854</v>
      </c>
      <c r="F130" s="47"/>
      <c r="H130" s="78"/>
    </row>
    <row r="131" spans="1:8" ht="15.6" thickTop="1" thickBot="1" x14ac:dyDescent="0.35">
      <c r="A131" s="2"/>
      <c r="B131" s="2"/>
      <c r="D131" s="56"/>
      <c r="E131" s="75"/>
      <c r="F131" s="47"/>
    </row>
    <row r="132" spans="1:8" x14ac:dyDescent="0.3">
      <c r="D132" s="77"/>
      <c r="E132" s="77"/>
    </row>
    <row r="133" spans="1:8" x14ac:dyDescent="0.3">
      <c r="E133" s="6"/>
    </row>
    <row r="134" spans="1:8" x14ac:dyDescent="0.3">
      <c r="B134" s="2"/>
    </row>
  </sheetData>
  <mergeCells count="5">
    <mergeCell ref="D100:E100"/>
    <mergeCell ref="D99:E99"/>
    <mergeCell ref="D56:E56"/>
    <mergeCell ref="D3:E3"/>
    <mergeCell ref="A49:F49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Historical FS</vt:lpstr>
      <vt:lpstr>'2021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Gemetti</cp:lastModifiedBy>
  <cp:lastPrinted>2021-04-23T16:35:41Z</cp:lastPrinted>
  <dcterms:created xsi:type="dcterms:W3CDTF">2018-02-13T02:23:57Z</dcterms:created>
  <dcterms:modified xsi:type="dcterms:W3CDTF">2021-04-26T06:44:53Z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